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92" windowHeight="5388" firstSheet="19" activeTab="1"/>
  </bookViews>
  <sheets>
    <sheet name="2014 SURVEY" sheetId="43" r:id="rId1"/>
    <sheet name="BUSINESS SURVEY" sheetId="1" r:id="rId2"/>
    <sheet name="OBSERVATIONS FROM EMPLOYEE SRVY" sheetId="44" r:id="rId3"/>
    <sheet name="TOTAL EMPLOYEES SURVEY" sheetId="3" r:id="rId4"/>
    <sheet name="3663" sheetId="2" r:id="rId5"/>
    <sheet name="Airpress" sheetId="4" r:id="rId6"/>
    <sheet name="DHAP" sheetId="5" r:id="rId7"/>
    <sheet name="Doccombe" sheetId="6" r:id="rId8"/>
    <sheet name="Downton Brewery" sheetId="7" r:id="rId9"/>
    <sheet name="Downton Joinery" sheetId="8" r:id="rId10"/>
    <sheet name="Downton Tyre &amp; Autocare" sheetId="9" r:id="rId11"/>
    <sheet name="Global Marketing" sheetId="10" r:id="rId12"/>
    <sheet name="Help for Heroes" sheetId="11" r:id="rId13"/>
    <sheet name="Hopback Brewery" sheetId="12" r:id="rId14"/>
    <sheet name="Hydor" sheetId="13" r:id="rId15"/>
    <sheet name="Jacqui Elkins Bookkeeping" sheetId="14" r:id="rId16"/>
    <sheet name="Jetting Systems" sheetId="15" r:id="rId17"/>
    <sheet name="Kitigawa" sheetId="16" r:id="rId18"/>
    <sheet name="Priority Mailing" sheetId="17" r:id="rId19"/>
    <sheet name="Revive" sheetId="18" r:id="rId20"/>
    <sheet name="SCWSS" sheetId="19" r:id="rId21"/>
    <sheet name="Skinner &amp; Osment" sheetId="20" r:id="rId22"/>
    <sheet name="Sports Online" sheetId="21" r:id="rId23"/>
    <sheet name="Wilton Wholefoods" sheetId="22" r:id="rId24"/>
  </sheets>
  <definedNames>
    <definedName name="_xlnm.Print_Area" localSheetId="1">'BUSINESS SURVEY'!$A$1:$AD$90</definedName>
    <definedName name="_xlnm.Print_Area" localSheetId="2">'OBSERVATIONS FROM EMPLOYEE SRVY'!$A$1:$R$33</definedName>
    <definedName name="_xlnm.Print_Area" localSheetId="3">'TOTAL EMPLOYEES SURVEY'!$A$1:$AB$146</definedName>
  </definedNames>
  <calcPr calcId="152511" calcMode="manual"/>
</workbook>
</file>

<file path=xl/calcChain.xml><?xml version="1.0" encoding="utf-8"?>
<calcChain xmlns="http://schemas.openxmlformats.org/spreadsheetml/2006/main">
  <c r="AA70" i="1" l="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1" i="1"/>
  <c r="Z72" i="1"/>
  <c r="Z73" i="1"/>
  <c r="Z74" i="1"/>
  <c r="Z75" i="1"/>
  <c r="Z76" i="1"/>
  <c r="Z77" i="1"/>
  <c r="Z78" i="1"/>
  <c r="Z79" i="1"/>
  <c r="Z80" i="1"/>
  <c r="Z81" i="1"/>
  <c r="Z82" i="1"/>
  <c r="Z83" i="1"/>
  <c r="Z84" i="1"/>
  <c r="Z85" i="1"/>
  <c r="Z86" i="1"/>
  <c r="Z87" i="1"/>
  <c r="Z88" i="1"/>
  <c r="Z89" i="1"/>
  <c r="Z90" i="1"/>
  <c r="Z13" i="1"/>
  <c r="I6" i="1"/>
  <c r="L66" i="3" l="1"/>
  <c r="C66" i="3"/>
  <c r="AA37" i="43"/>
  <c r="Z37" i="43"/>
  <c r="AA17" i="43"/>
  <c r="Z17" i="43"/>
  <c r="C4" i="3"/>
  <c r="D145" i="3"/>
  <c r="M145" i="3"/>
  <c r="L143" i="3"/>
  <c r="L142" i="3"/>
  <c r="L141" i="3"/>
  <c r="L140" i="3"/>
  <c r="L139" i="3"/>
  <c r="L136" i="3"/>
  <c r="C136" i="3"/>
  <c r="C143" i="3"/>
  <c r="C142" i="3"/>
  <c r="C141" i="3"/>
  <c r="C140" i="3"/>
  <c r="C139" i="3"/>
  <c r="D136" i="3"/>
  <c r="C135" i="3"/>
  <c r="C134" i="3"/>
  <c r="C133" i="3"/>
  <c r="C132" i="3"/>
  <c r="C131" i="3"/>
  <c r="M136" i="3"/>
  <c r="L135" i="3"/>
  <c r="L134" i="3"/>
  <c r="L133" i="3"/>
  <c r="L132" i="3"/>
  <c r="L131" i="3"/>
  <c r="L128" i="3"/>
  <c r="L127" i="3"/>
  <c r="C128" i="3"/>
  <c r="C127" i="3"/>
  <c r="M124" i="3"/>
  <c r="L124" i="3"/>
  <c r="M123" i="3"/>
  <c r="L123" i="3"/>
  <c r="M122" i="3"/>
  <c r="L122" i="3"/>
  <c r="D124" i="3"/>
  <c r="C124" i="3"/>
  <c r="D123" i="3"/>
  <c r="C123" i="3"/>
  <c r="D122" i="3"/>
  <c r="C122" i="3"/>
  <c r="D119" i="3"/>
  <c r="M119" i="3"/>
  <c r="P117" i="3"/>
  <c r="O117" i="3"/>
  <c r="N117" i="3"/>
  <c r="M117" i="3"/>
  <c r="L117" i="3"/>
  <c r="O116" i="3"/>
  <c r="N116" i="3"/>
  <c r="M116" i="3"/>
  <c r="L116" i="3"/>
  <c r="O115" i="3"/>
  <c r="N115" i="3"/>
  <c r="M115" i="3"/>
  <c r="L115" i="3"/>
  <c r="O114" i="3"/>
  <c r="N114" i="3"/>
  <c r="M114" i="3"/>
  <c r="L114" i="3"/>
  <c r="O113" i="3"/>
  <c r="N113" i="3"/>
  <c r="M113" i="3"/>
  <c r="L113" i="3"/>
  <c r="O112" i="3"/>
  <c r="N112" i="3"/>
  <c r="M112" i="3"/>
  <c r="L112" i="3"/>
  <c r="O111" i="3"/>
  <c r="N111" i="3"/>
  <c r="M111" i="3"/>
  <c r="L111" i="3"/>
  <c r="O110" i="3"/>
  <c r="N110" i="3"/>
  <c r="M110" i="3"/>
  <c r="L110" i="3"/>
  <c r="O109" i="3"/>
  <c r="N109" i="3"/>
  <c r="M109" i="3"/>
  <c r="L109" i="3"/>
  <c r="G117" i="3"/>
  <c r="F117" i="3"/>
  <c r="E117" i="3"/>
  <c r="D117" i="3"/>
  <c r="C117" i="3"/>
  <c r="F116" i="3"/>
  <c r="E116" i="3"/>
  <c r="D116" i="3"/>
  <c r="C116" i="3"/>
  <c r="F115" i="3"/>
  <c r="E115" i="3"/>
  <c r="D115" i="3"/>
  <c r="C115" i="3"/>
  <c r="F114" i="3"/>
  <c r="E114" i="3"/>
  <c r="D114" i="3"/>
  <c r="C114" i="3"/>
  <c r="F113" i="3"/>
  <c r="E113" i="3"/>
  <c r="D113" i="3"/>
  <c r="C113" i="3"/>
  <c r="F112" i="3"/>
  <c r="E112" i="3"/>
  <c r="D112" i="3"/>
  <c r="C112" i="3"/>
  <c r="F111" i="3"/>
  <c r="E111" i="3"/>
  <c r="D111" i="3"/>
  <c r="C111" i="3"/>
  <c r="F110" i="3"/>
  <c r="E110" i="3"/>
  <c r="D110" i="3"/>
  <c r="C110" i="3"/>
  <c r="F109" i="3"/>
  <c r="E109" i="3"/>
  <c r="D109" i="3"/>
  <c r="C109" i="3"/>
  <c r="D105" i="3"/>
  <c r="M105" i="3"/>
  <c r="L105" i="3"/>
  <c r="L104" i="3"/>
  <c r="L103" i="3"/>
  <c r="L102" i="3"/>
  <c r="L100" i="3"/>
  <c r="L99" i="3"/>
  <c r="L98" i="3"/>
  <c r="L97" i="3"/>
  <c r="L96" i="3"/>
  <c r="L95" i="3"/>
  <c r="L94" i="3"/>
  <c r="C105" i="3"/>
  <c r="C104" i="3"/>
  <c r="C103" i="3"/>
  <c r="C102" i="3"/>
  <c r="C100" i="3"/>
  <c r="C99" i="3"/>
  <c r="C98" i="3"/>
  <c r="C97" i="3"/>
  <c r="C96" i="3"/>
  <c r="C95" i="3"/>
  <c r="C94" i="3"/>
  <c r="L92" i="3"/>
  <c r="L91" i="3"/>
  <c r="L89" i="3"/>
  <c r="L88" i="3"/>
  <c r="L87" i="3"/>
  <c r="L86" i="3"/>
  <c r="L85" i="3"/>
  <c r="L84" i="3"/>
  <c r="L83" i="3"/>
  <c r="C92" i="3"/>
  <c r="C91" i="3"/>
  <c r="C89" i="3"/>
  <c r="C88" i="3"/>
  <c r="C87" i="3"/>
  <c r="C86" i="3"/>
  <c r="C85" i="3"/>
  <c r="C84" i="3"/>
  <c r="C83" i="3"/>
  <c r="L79" i="3"/>
  <c r="L78" i="3"/>
  <c r="C79" i="3"/>
  <c r="C78" i="3"/>
  <c r="M75" i="3"/>
  <c r="D75" i="3"/>
  <c r="D73" i="3"/>
  <c r="M73" i="3"/>
  <c r="M71" i="3"/>
  <c r="D71" i="3"/>
  <c r="L69" i="3"/>
  <c r="L68" i="3"/>
  <c r="C69" i="3"/>
  <c r="C68" i="3"/>
  <c r="L65" i="3"/>
  <c r="L64" i="3"/>
  <c r="L63" i="3"/>
  <c r="L62" i="3"/>
  <c r="L61" i="3"/>
  <c r="L60" i="3"/>
  <c r="L59" i="3"/>
  <c r="L58" i="3"/>
  <c r="L57" i="3"/>
  <c r="L56" i="3"/>
  <c r="L55" i="3"/>
  <c r="L54" i="3"/>
  <c r="L53" i="3"/>
  <c r="L52" i="3"/>
  <c r="L51" i="3"/>
  <c r="L50" i="3"/>
  <c r="L49" i="3"/>
  <c r="L48" i="3"/>
  <c r="L47" i="3"/>
  <c r="L46" i="3"/>
  <c r="L45" i="3"/>
  <c r="C65" i="3"/>
  <c r="C64" i="3"/>
  <c r="C63" i="3"/>
  <c r="C62" i="3"/>
  <c r="C61" i="3"/>
  <c r="C60" i="3"/>
  <c r="C59" i="3"/>
  <c r="C58" i="3"/>
  <c r="C57" i="3"/>
  <c r="C56" i="3"/>
  <c r="C55" i="3"/>
  <c r="C54" i="3"/>
  <c r="C53" i="3"/>
  <c r="C52" i="3"/>
  <c r="C51" i="3"/>
  <c r="C50" i="3"/>
  <c r="C49" i="3"/>
  <c r="C48" i="3"/>
  <c r="C47" i="3"/>
  <c r="C46" i="3"/>
  <c r="C45" i="3"/>
  <c r="L43" i="3"/>
  <c r="L42" i="3"/>
  <c r="L41" i="3"/>
  <c r="L40" i="3"/>
  <c r="L39" i="3"/>
  <c r="L38" i="3"/>
  <c r="L37" i="3"/>
  <c r="L36" i="3"/>
  <c r="L35" i="3"/>
  <c r="L34" i="3"/>
  <c r="L33" i="3"/>
  <c r="L32" i="3"/>
  <c r="L31" i="3"/>
  <c r="L30" i="3"/>
  <c r="L29" i="3"/>
  <c r="L28" i="3"/>
  <c r="L27" i="3"/>
  <c r="C43" i="3"/>
  <c r="C42" i="3"/>
  <c r="C41" i="3"/>
  <c r="C40" i="3"/>
  <c r="C39" i="3"/>
  <c r="C38" i="3"/>
  <c r="C37" i="3"/>
  <c r="C36" i="3"/>
  <c r="C35" i="3"/>
  <c r="C34" i="3"/>
  <c r="C33" i="3"/>
  <c r="C32" i="3"/>
  <c r="C31" i="3"/>
  <c r="C30" i="3"/>
  <c r="C29" i="3"/>
  <c r="C28" i="3"/>
  <c r="C27" i="3"/>
  <c r="L24" i="3"/>
  <c r="L23" i="3"/>
  <c r="L22" i="3"/>
  <c r="C24" i="3"/>
  <c r="C23" i="3"/>
  <c r="C22" i="3"/>
  <c r="L19" i="3"/>
  <c r="L18" i="3"/>
  <c r="L17" i="3"/>
  <c r="L16" i="3"/>
  <c r="L15" i="3"/>
  <c r="L14" i="3"/>
  <c r="C19" i="3"/>
  <c r="C18" i="3"/>
  <c r="C17" i="3"/>
  <c r="C16" i="3"/>
  <c r="C15" i="3"/>
  <c r="C14" i="3"/>
  <c r="C10" i="3"/>
  <c r="AA18" i="43"/>
  <c r="Z18" i="43"/>
  <c r="R109" i="3" l="1"/>
  <c r="R110" i="3"/>
  <c r="R111" i="3"/>
  <c r="R112" i="3"/>
  <c r="R113" i="3"/>
  <c r="R114" i="3"/>
  <c r="R115" i="3"/>
  <c r="R116" i="3"/>
  <c r="U31" i="3"/>
  <c r="U51" i="3"/>
  <c r="I109" i="3"/>
  <c r="J109" i="3" s="1"/>
  <c r="I110" i="3"/>
  <c r="J110" i="3" s="1"/>
  <c r="I111" i="3"/>
  <c r="J111" i="3" s="1"/>
  <c r="I112" i="3"/>
  <c r="J112" i="3" s="1"/>
  <c r="I113" i="3"/>
  <c r="J113" i="3" s="1"/>
  <c r="I114" i="3"/>
  <c r="J114" i="3" s="1"/>
  <c r="I115" i="3"/>
  <c r="J115" i="3" s="1"/>
  <c r="I116" i="3"/>
  <c r="J116" i="3" s="1"/>
  <c r="U66" i="3"/>
  <c r="U16" i="3"/>
  <c r="H110" i="3"/>
  <c r="H111" i="3"/>
  <c r="H112" i="3"/>
  <c r="H114" i="3"/>
  <c r="H115" i="3"/>
  <c r="H116" i="3"/>
  <c r="U124" i="3"/>
  <c r="U19" i="3"/>
  <c r="U30" i="3"/>
  <c r="U34" i="3"/>
  <c r="U38" i="3"/>
  <c r="U54" i="3"/>
  <c r="M66" i="3"/>
  <c r="N55" i="3" s="1"/>
  <c r="V73" i="3"/>
  <c r="U84" i="3"/>
  <c r="M88" i="3"/>
  <c r="M99" i="3"/>
  <c r="X109" i="3"/>
  <c r="X110" i="3"/>
  <c r="X111" i="3"/>
  <c r="X112" i="3"/>
  <c r="X113" i="3"/>
  <c r="X114" i="3"/>
  <c r="X115" i="3"/>
  <c r="X116" i="3"/>
  <c r="X117" i="3"/>
  <c r="Q109" i="3"/>
  <c r="Q110" i="3"/>
  <c r="Q113" i="3"/>
  <c r="Q114" i="3"/>
  <c r="V123" i="3"/>
  <c r="U28" i="3"/>
  <c r="V110" i="3"/>
  <c r="V117" i="3"/>
  <c r="Q111" i="3"/>
  <c r="Q112" i="3"/>
  <c r="Q115" i="3"/>
  <c r="Q116" i="3"/>
  <c r="H109" i="3"/>
  <c r="H113" i="3"/>
  <c r="D99" i="3"/>
  <c r="F100" i="3" s="1"/>
  <c r="U139" i="3"/>
  <c r="E105" i="3"/>
  <c r="F104" i="3" s="1"/>
  <c r="M43" i="3"/>
  <c r="N27" i="3" s="1"/>
  <c r="U43" i="3"/>
  <c r="U63" i="3"/>
  <c r="U89" i="3"/>
  <c r="U95" i="3"/>
  <c r="U104" i="3"/>
  <c r="U140" i="3"/>
  <c r="V145" i="3"/>
  <c r="N105" i="3"/>
  <c r="O105" i="3" s="1"/>
  <c r="D88" i="3"/>
  <c r="F89" i="3" s="1"/>
  <c r="U49" i="3"/>
  <c r="U100" i="3"/>
  <c r="U105" i="3"/>
  <c r="U102" i="3"/>
  <c r="W109" i="3"/>
  <c r="W110" i="3"/>
  <c r="W111" i="3"/>
  <c r="W112" i="3"/>
  <c r="W113" i="3"/>
  <c r="W114" i="3"/>
  <c r="W115" i="3"/>
  <c r="W116" i="3"/>
  <c r="W117" i="3"/>
  <c r="V112" i="3"/>
  <c r="V113" i="3"/>
  <c r="V114" i="3"/>
  <c r="U131" i="3"/>
  <c r="U135" i="3"/>
  <c r="U141" i="3"/>
  <c r="V122" i="3"/>
  <c r="U132" i="3"/>
  <c r="V136" i="3"/>
  <c r="U24" i="3"/>
  <c r="V71" i="3"/>
  <c r="V75" i="3"/>
  <c r="U109" i="3"/>
  <c r="U110" i="3"/>
  <c r="U111" i="3"/>
  <c r="N66" i="3"/>
  <c r="D19" i="3"/>
  <c r="U14" i="3"/>
  <c r="U18" i="3"/>
  <c r="D24" i="3"/>
  <c r="E24" i="3" s="1"/>
  <c r="U22" i="3"/>
  <c r="U29" i="3"/>
  <c r="D43" i="3"/>
  <c r="E38" i="3" s="1"/>
  <c r="U33" i="3"/>
  <c r="U37" i="3"/>
  <c r="U41" i="3"/>
  <c r="U32" i="3"/>
  <c r="D66" i="3"/>
  <c r="E65" i="3" s="1"/>
  <c r="U45" i="3"/>
  <c r="U53" i="3"/>
  <c r="U57" i="3"/>
  <c r="U65" i="3"/>
  <c r="U48" i="3"/>
  <c r="U56" i="3"/>
  <c r="N64" i="3"/>
  <c r="U64" i="3"/>
  <c r="M69" i="3"/>
  <c r="N68" i="3" s="1"/>
  <c r="U78" i="3"/>
  <c r="D79" i="3"/>
  <c r="E78" i="3" s="1"/>
  <c r="D89" i="3"/>
  <c r="E86" i="3" s="1"/>
  <c r="U83" i="3"/>
  <c r="U87" i="3"/>
  <c r="U92" i="3"/>
  <c r="M92" i="3"/>
  <c r="N91" i="3" s="1"/>
  <c r="U96" i="3"/>
  <c r="D100" i="3"/>
  <c r="E97" i="3" s="1"/>
  <c r="U123" i="3"/>
  <c r="N124" i="3"/>
  <c r="O122" i="3" s="1"/>
  <c r="U122" i="3"/>
  <c r="M128" i="3"/>
  <c r="N128" i="3" s="1"/>
  <c r="N136" i="3"/>
  <c r="O132" i="3" s="1"/>
  <c r="U61" i="3"/>
  <c r="U97" i="3"/>
  <c r="V105" i="3"/>
  <c r="U36" i="3"/>
  <c r="U23" i="3"/>
  <c r="U46" i="3"/>
  <c r="U50" i="3"/>
  <c r="U58" i="3"/>
  <c r="U62" i="3"/>
  <c r="N57" i="3"/>
  <c r="U88" i="3"/>
  <c r="M100" i="3"/>
  <c r="V119" i="3"/>
  <c r="U142" i="3"/>
  <c r="N143" i="3"/>
  <c r="U15" i="3"/>
  <c r="U79" i="3"/>
  <c r="U128" i="3"/>
  <c r="U35" i="3"/>
  <c r="U47" i="3"/>
  <c r="U55" i="3"/>
  <c r="U59" i="3"/>
  <c r="U68" i="3"/>
  <c r="D69" i="3"/>
  <c r="E68" i="3" s="1"/>
  <c r="U94" i="3"/>
  <c r="U98" i="3"/>
  <c r="U103" i="3"/>
  <c r="U143" i="3"/>
  <c r="U39" i="3"/>
  <c r="U85" i="3"/>
  <c r="M19" i="3"/>
  <c r="N17" i="3" s="1"/>
  <c r="M79" i="3"/>
  <c r="N79" i="3" s="1"/>
  <c r="M89" i="3"/>
  <c r="N89" i="3" s="1"/>
  <c r="N51" i="3"/>
  <c r="V109" i="3"/>
  <c r="V116" i="3"/>
  <c r="V124" i="3"/>
  <c r="U27" i="3"/>
  <c r="U42" i="3"/>
  <c r="U134" i="3"/>
  <c r="U17" i="3"/>
  <c r="M24" i="3"/>
  <c r="N22" i="3" s="1"/>
  <c r="U60" i="3"/>
  <c r="N63" i="3"/>
  <c r="U86" i="3"/>
  <c r="D92" i="3"/>
  <c r="E91" i="3" s="1"/>
  <c r="U99" i="3"/>
  <c r="V111" i="3"/>
  <c r="V115" i="3"/>
  <c r="U136" i="3"/>
  <c r="U40" i="3"/>
  <c r="U52" i="3"/>
  <c r="U69" i="3"/>
  <c r="U91" i="3"/>
  <c r="U112" i="3"/>
  <c r="U113" i="3"/>
  <c r="U114" i="3"/>
  <c r="AA114" i="3" s="1"/>
  <c r="U115" i="3"/>
  <c r="U116" i="3"/>
  <c r="U117" i="3"/>
  <c r="Y117" i="3"/>
  <c r="E124" i="3"/>
  <c r="F122" i="3" s="1"/>
  <c r="U127" i="3"/>
  <c r="U133" i="3"/>
  <c r="Z12" i="43"/>
  <c r="Z13" i="43"/>
  <c r="Z15" i="43"/>
  <c r="Z20" i="43"/>
  <c r="Z21" i="43"/>
  <c r="Z23" i="43"/>
  <c r="Z24" i="43"/>
  <c r="Z27" i="43"/>
  <c r="Z28" i="43"/>
  <c r="Z30" i="43"/>
  <c r="Z31" i="43"/>
  <c r="Z32" i="43"/>
  <c r="Z33" i="43"/>
  <c r="Z34" i="43"/>
  <c r="Z38" i="43"/>
  <c r="Z10" i="43"/>
  <c r="AA24" i="43"/>
  <c r="AA21" i="43"/>
  <c r="AA31" i="43"/>
  <c r="AA23" i="43"/>
  <c r="AA33" i="43"/>
  <c r="AA15" i="43"/>
  <c r="AA38" i="43"/>
  <c r="AA34" i="43"/>
  <c r="AA32" i="43"/>
  <c r="AA30" i="43"/>
  <c r="AA28" i="43"/>
  <c r="AA27" i="43"/>
  <c r="AA20" i="43"/>
  <c r="AA12" i="43"/>
  <c r="AA10" i="43"/>
  <c r="B6" i="1"/>
  <c r="O131" i="3" l="1"/>
  <c r="AA113" i="3"/>
  <c r="AA112" i="3"/>
  <c r="N52" i="3"/>
  <c r="AA110" i="3"/>
  <c r="AA111" i="3"/>
  <c r="AA116" i="3"/>
  <c r="AA115" i="3"/>
  <c r="E47" i="3"/>
  <c r="N62" i="3"/>
  <c r="AA109" i="3"/>
  <c r="N39" i="3"/>
  <c r="E89" i="3"/>
  <c r="E59" i="3"/>
  <c r="N92" i="3"/>
  <c r="E58" i="3"/>
  <c r="E46" i="3"/>
  <c r="N40" i="3"/>
  <c r="N47" i="3"/>
  <c r="N35" i="3"/>
  <c r="N58" i="3"/>
  <c r="N53" i="3"/>
  <c r="N33" i="3"/>
  <c r="N45" i="3"/>
  <c r="N60" i="3"/>
  <c r="N36" i="3"/>
  <c r="N54" i="3"/>
  <c r="N65" i="3"/>
  <c r="N49" i="3"/>
  <c r="N29" i="3"/>
  <c r="O134" i="3"/>
  <c r="E22" i="3"/>
  <c r="N48" i="3"/>
  <c r="N50" i="3"/>
  <c r="N46" i="3"/>
  <c r="O102" i="3"/>
  <c r="N43" i="3"/>
  <c r="N59" i="3"/>
  <c r="N34" i="3"/>
  <c r="N61" i="3"/>
  <c r="N56" i="3"/>
  <c r="N42" i="3"/>
  <c r="N127" i="3"/>
  <c r="N31" i="3"/>
  <c r="N41" i="3"/>
  <c r="O136" i="3"/>
  <c r="N37" i="3"/>
  <c r="N38" i="3"/>
  <c r="Z114" i="3"/>
  <c r="N32" i="3"/>
  <c r="N30" i="3"/>
  <c r="N28" i="3"/>
  <c r="O104" i="3"/>
  <c r="E28" i="3"/>
  <c r="E98" i="3"/>
  <c r="Z109" i="3"/>
  <c r="O103" i="3"/>
  <c r="E41" i="3"/>
  <c r="E34" i="3"/>
  <c r="Z110" i="3"/>
  <c r="Z115" i="3"/>
  <c r="N14" i="3"/>
  <c r="N96" i="3"/>
  <c r="N100" i="3"/>
  <c r="N94" i="3"/>
  <c r="E96" i="3"/>
  <c r="E100" i="3"/>
  <c r="E94" i="3"/>
  <c r="N99" i="3"/>
  <c r="Z113" i="3"/>
  <c r="N19" i="3"/>
  <c r="E57" i="3"/>
  <c r="N16" i="3"/>
  <c r="N95" i="3"/>
  <c r="N98" i="3"/>
  <c r="N97" i="3"/>
  <c r="Z116" i="3"/>
  <c r="Z112" i="3"/>
  <c r="E69" i="3"/>
  <c r="E52" i="3"/>
  <c r="E54" i="3"/>
  <c r="E63" i="3"/>
  <c r="E55" i="3"/>
  <c r="Z111" i="3"/>
  <c r="W105" i="3"/>
  <c r="X103" i="3" s="1"/>
  <c r="E95" i="3"/>
  <c r="E99" i="3"/>
  <c r="F103" i="3"/>
  <c r="F102" i="3"/>
  <c r="F105" i="3"/>
  <c r="E23" i="3"/>
  <c r="E40" i="3"/>
  <c r="E84" i="3"/>
  <c r="E35" i="3"/>
  <c r="E88" i="3"/>
  <c r="E42" i="3"/>
  <c r="E87" i="3"/>
  <c r="E85" i="3"/>
  <c r="E36" i="3"/>
  <c r="N15" i="3"/>
  <c r="E31" i="3"/>
  <c r="N24" i="3"/>
  <c r="E83" i="3"/>
  <c r="E33" i="3"/>
  <c r="V92" i="3"/>
  <c r="W91" i="3" s="1"/>
  <c r="N85" i="3"/>
  <c r="N87" i="3"/>
  <c r="N84" i="3"/>
  <c r="V69" i="3"/>
  <c r="W69" i="3" s="1"/>
  <c r="O140" i="3"/>
  <c r="O141" i="3"/>
  <c r="O142" i="3"/>
  <c r="W124" i="3"/>
  <c r="X124" i="3" s="1"/>
  <c r="N86" i="3"/>
  <c r="E17" i="3"/>
  <c r="E19" i="3"/>
  <c r="E16" i="3"/>
  <c r="O139" i="3"/>
  <c r="N69" i="3"/>
  <c r="E92" i="3"/>
  <c r="V79" i="3"/>
  <c r="W78" i="3" s="1"/>
  <c r="V66" i="3"/>
  <c r="N23" i="3"/>
  <c r="E14" i="3"/>
  <c r="O123" i="3"/>
  <c r="V43" i="3"/>
  <c r="W39" i="3" s="1"/>
  <c r="V100" i="3"/>
  <c r="W97" i="3" s="1"/>
  <c r="N78" i="3"/>
  <c r="N83" i="3"/>
  <c r="E79" i="3"/>
  <c r="O124" i="3"/>
  <c r="F123" i="3"/>
  <c r="V89" i="3"/>
  <c r="W86" i="3" s="1"/>
  <c r="W53" i="3"/>
  <c r="E64" i="3"/>
  <c r="E48" i="3"/>
  <c r="E56" i="3"/>
  <c r="E66" i="3"/>
  <c r="E60" i="3"/>
  <c r="V24" i="3"/>
  <c r="W24" i="3" s="1"/>
  <c r="E18" i="3"/>
  <c r="E39" i="3"/>
  <c r="F124" i="3"/>
  <c r="E32" i="3"/>
  <c r="E30" i="3"/>
  <c r="O135" i="3"/>
  <c r="N88" i="3"/>
  <c r="E51" i="3"/>
  <c r="E43" i="3"/>
  <c r="E27" i="3"/>
  <c r="O143" i="3"/>
  <c r="E62" i="3"/>
  <c r="E50" i="3"/>
  <c r="E15" i="3"/>
  <c r="E49" i="3"/>
  <c r="O133" i="3"/>
  <c r="E61" i="3"/>
  <c r="E53" i="3"/>
  <c r="E45" i="3"/>
  <c r="E37" i="3"/>
  <c r="E29" i="3"/>
  <c r="V19" i="3"/>
  <c r="W14" i="3" s="1"/>
  <c r="N18" i="3"/>
  <c r="V7" i="43"/>
  <c r="U7" i="43"/>
  <c r="N77" i="43"/>
  <c r="I77" i="43"/>
  <c r="N76" i="43"/>
  <c r="I76" i="43"/>
  <c r="N75" i="43"/>
  <c r="I75" i="43"/>
  <c r="N74" i="43"/>
  <c r="I74" i="43"/>
  <c r="N73" i="43"/>
  <c r="I73" i="43"/>
  <c r="N72" i="43"/>
  <c r="I72" i="43"/>
  <c r="N71" i="43"/>
  <c r="I71" i="43"/>
  <c r="N70" i="43"/>
  <c r="I70" i="43"/>
  <c r="N69" i="43"/>
  <c r="I69" i="43"/>
  <c r="N68" i="43"/>
  <c r="I68" i="43"/>
  <c r="N67" i="43"/>
  <c r="I67" i="43"/>
  <c r="N66" i="43"/>
  <c r="I66" i="43"/>
  <c r="N65" i="43"/>
  <c r="I65" i="43"/>
  <c r="N64" i="43"/>
  <c r="I64" i="43"/>
  <c r="N63" i="43"/>
  <c r="I63" i="43"/>
  <c r="N62" i="43"/>
  <c r="I62" i="43"/>
  <c r="M59" i="43"/>
  <c r="L59" i="43"/>
  <c r="K59" i="43"/>
  <c r="H59" i="43"/>
  <c r="G59" i="43"/>
  <c r="F59" i="43"/>
  <c r="N53" i="43"/>
  <c r="I53" i="43"/>
  <c r="N52" i="43"/>
  <c r="I52" i="43"/>
  <c r="N51" i="43"/>
  <c r="I51" i="43"/>
  <c r="N50" i="43"/>
  <c r="I50" i="43"/>
  <c r="N49" i="43"/>
  <c r="I49" i="43"/>
  <c r="N48" i="43"/>
  <c r="I48" i="43"/>
  <c r="N47" i="43"/>
  <c r="I47" i="43"/>
  <c r="M44" i="43"/>
  <c r="L44" i="43"/>
  <c r="K44" i="43"/>
  <c r="H44" i="43"/>
  <c r="I44" i="43" s="1"/>
  <c r="I45" i="43" s="1"/>
  <c r="G44" i="43"/>
  <c r="F44" i="43"/>
  <c r="N35" i="43"/>
  <c r="I35" i="43"/>
  <c r="N34" i="43"/>
  <c r="I34" i="43"/>
  <c r="N33" i="43"/>
  <c r="I33" i="43"/>
  <c r="N32" i="43"/>
  <c r="I32" i="43"/>
  <c r="N31" i="43"/>
  <c r="I31" i="43"/>
  <c r="N30" i="43"/>
  <c r="I30" i="43"/>
  <c r="N29" i="43"/>
  <c r="I29" i="43"/>
  <c r="N28" i="43"/>
  <c r="I28" i="43"/>
  <c r="N27" i="43"/>
  <c r="I27" i="43"/>
  <c r="N26" i="43"/>
  <c r="I26" i="43"/>
  <c r="N25" i="43"/>
  <c r="I25" i="43"/>
  <c r="N24" i="43"/>
  <c r="I24" i="43"/>
  <c r="N23" i="43"/>
  <c r="I23" i="43"/>
  <c r="N22" i="43"/>
  <c r="I22" i="43"/>
  <c r="N21" i="43"/>
  <c r="I21" i="43"/>
  <c r="N20" i="43"/>
  <c r="I20" i="43"/>
  <c r="N19" i="43"/>
  <c r="I19" i="43"/>
  <c r="N18" i="43"/>
  <c r="I18" i="43"/>
  <c r="N17" i="43"/>
  <c r="I17" i="43"/>
  <c r="N16" i="43"/>
  <c r="I16" i="43"/>
  <c r="N15" i="43"/>
  <c r="I15" i="43"/>
  <c r="N14" i="43"/>
  <c r="I14" i="43"/>
  <c r="N13" i="43"/>
  <c r="I13" i="43"/>
  <c r="N12" i="43"/>
  <c r="I12" i="43"/>
  <c r="W11" i="43"/>
  <c r="N11" i="43"/>
  <c r="I11" i="43"/>
  <c r="N10" i="43"/>
  <c r="I10" i="43"/>
  <c r="T7" i="43"/>
  <c r="M7" i="43"/>
  <c r="L7" i="43"/>
  <c r="L3" i="43" s="1"/>
  <c r="K7" i="43"/>
  <c r="H7" i="43"/>
  <c r="G7" i="43"/>
  <c r="G3" i="43" s="1"/>
  <c r="F7" i="43"/>
  <c r="W7" i="43" l="1"/>
  <c r="Z11" i="43"/>
  <c r="AA11" i="43"/>
  <c r="AA7" i="43" s="1"/>
  <c r="AF7" i="43" s="1"/>
  <c r="N59" i="43"/>
  <c r="N60" i="43" s="1"/>
  <c r="X102" i="3"/>
  <c r="X123" i="3"/>
  <c r="X122" i="3"/>
  <c r="W94" i="3"/>
  <c r="W100" i="3"/>
  <c r="W98" i="3"/>
  <c r="W99" i="3"/>
  <c r="W32" i="3"/>
  <c r="W92" i="3"/>
  <c r="W96" i="3"/>
  <c r="W87" i="3"/>
  <c r="W95" i="3"/>
  <c r="X104" i="3"/>
  <c r="X105" i="3"/>
  <c r="W37" i="3"/>
  <c r="W83" i="3"/>
  <c r="W85" i="3"/>
  <c r="W18" i="3"/>
  <c r="W51" i="3"/>
  <c r="W63" i="3"/>
  <c r="W49" i="3"/>
  <c r="W66" i="3"/>
  <c r="W54" i="3"/>
  <c r="W46" i="3"/>
  <c r="W55" i="3"/>
  <c r="W56" i="3"/>
  <c r="P141" i="3"/>
  <c r="W47" i="3"/>
  <c r="W48" i="3"/>
  <c r="W59" i="3"/>
  <c r="W65" i="3"/>
  <c r="W58" i="3"/>
  <c r="W52" i="3"/>
  <c r="W45" i="3"/>
  <c r="W50" i="3"/>
  <c r="W60" i="3"/>
  <c r="W43" i="3"/>
  <c r="W31" i="3"/>
  <c r="W30" i="3"/>
  <c r="W28" i="3"/>
  <c r="W34" i="3"/>
  <c r="W38" i="3"/>
  <c r="W33" i="3"/>
  <c r="W64" i="3"/>
  <c r="W36" i="3"/>
  <c r="W42" i="3"/>
  <c r="W29" i="3"/>
  <c r="W62" i="3"/>
  <c r="W79" i="3"/>
  <c r="W68" i="3"/>
  <c r="W19" i="3"/>
  <c r="W16" i="3"/>
  <c r="W40" i="3"/>
  <c r="W22" i="3"/>
  <c r="W84" i="3"/>
  <c r="W89" i="3"/>
  <c r="W61" i="3"/>
  <c r="W15" i="3"/>
  <c r="W27" i="3"/>
  <c r="W41" i="3"/>
  <c r="W23" i="3"/>
  <c r="W57" i="3"/>
  <c r="W88" i="3"/>
  <c r="W35" i="3"/>
  <c r="W17" i="3"/>
  <c r="AH7" i="43"/>
  <c r="F45" i="43"/>
  <c r="L45" i="43"/>
  <c r="I59" i="43"/>
  <c r="I60" i="43" s="1"/>
  <c r="G45" i="43"/>
  <c r="N44" i="43"/>
  <c r="N45" i="43" s="1"/>
  <c r="L60" i="43"/>
  <c r="M60" i="43"/>
  <c r="H45" i="43"/>
  <c r="M45" i="43"/>
  <c r="K60" i="43"/>
  <c r="H3" i="43"/>
  <c r="M3" i="43"/>
  <c r="I7" i="43"/>
  <c r="H8" i="43" s="1"/>
  <c r="N7" i="43"/>
  <c r="F3" i="43"/>
  <c r="K3" i="43"/>
  <c r="H60" i="43" l="1"/>
  <c r="AC7" i="43"/>
  <c r="F60" i="43"/>
  <c r="G8" i="43"/>
  <c r="G60" i="43"/>
  <c r="K45" i="43"/>
  <c r="N3" i="43"/>
  <c r="K8" i="43"/>
  <c r="N8" i="43"/>
  <c r="I3" i="43"/>
  <c r="F4" i="43" s="1"/>
  <c r="F8" i="43"/>
  <c r="I8" i="43"/>
  <c r="L8" i="43"/>
  <c r="M4" i="43"/>
  <c r="M8" i="43"/>
  <c r="N4" i="43" l="1"/>
  <c r="L4" i="43"/>
  <c r="K4" i="43"/>
  <c r="I4" i="43"/>
  <c r="G4" i="43"/>
  <c r="H4" i="43"/>
  <c r="I11" i="2" l="1"/>
  <c r="L11" i="3" s="1"/>
  <c r="S111" i="3" l="1"/>
  <c r="S115" i="3"/>
  <c r="U11" i="3"/>
  <c r="S114" i="3"/>
  <c r="S112" i="3"/>
  <c r="S116" i="3"/>
  <c r="S109" i="3"/>
  <c r="S113" i="3"/>
  <c r="S110" i="3"/>
  <c r="N11" i="3"/>
  <c r="O99" i="3"/>
  <c r="O88" i="3"/>
  <c r="E10" i="3" l="1"/>
  <c r="AB114" i="3"/>
  <c r="AB109" i="3"/>
  <c r="AB113" i="3"/>
  <c r="AB116" i="3"/>
  <c r="AB112" i="3"/>
  <c r="AB115" i="3"/>
  <c r="AB110" i="3"/>
  <c r="AB111" i="3"/>
</calcChain>
</file>

<file path=xl/comments1.xml><?xml version="1.0" encoding="utf-8"?>
<comments xmlns="http://schemas.openxmlformats.org/spreadsheetml/2006/main">
  <authors>
    <author>Norman, Lucy</author>
  </authors>
  <commentList>
    <comment ref="I10" authorId="0">
      <text>
        <r>
          <rPr>
            <b/>
            <sz val="9"/>
            <color indexed="81"/>
            <rFont val="Tahoma"/>
            <charset val="1"/>
          </rPr>
          <t>Norman, Lucy:</t>
        </r>
        <r>
          <rPr>
            <sz val="9"/>
            <color indexed="81"/>
            <rFont val="Tahoma"/>
            <charset val="1"/>
          </rPr>
          <t xml:space="preserve">
150 on Downton site. This is the total number for the whole charity.</t>
        </r>
      </text>
    </comment>
  </commentList>
</comments>
</file>

<file path=xl/sharedStrings.xml><?xml version="1.0" encoding="utf-8"?>
<sst xmlns="http://schemas.openxmlformats.org/spreadsheetml/2006/main" count="3463" uniqueCount="900">
  <si>
    <t>BUSINESS SURVEY RESPONSES, MAY 2014</t>
  </si>
  <si>
    <t>EMPLOYEES SURVEY RESPONSES, MAY 2014</t>
  </si>
  <si>
    <t>COMPANY NAME</t>
  </si>
  <si>
    <t>TYPE OF BUSINESS</t>
  </si>
  <si>
    <t>TYPES OF JOB</t>
  </si>
  <si>
    <t>Management</t>
  </si>
  <si>
    <t>Skilled</t>
  </si>
  <si>
    <t>Non Skilled</t>
  </si>
  <si>
    <t>BIDVEST 3663</t>
  </si>
  <si>
    <t>Food service</t>
  </si>
  <si>
    <t>RECRUITMENT</t>
  </si>
  <si>
    <t>Agency</t>
  </si>
  <si>
    <t>Word of Mouth</t>
  </si>
  <si>
    <t>Internet</t>
  </si>
  <si>
    <t>Newspaper adverts</t>
  </si>
  <si>
    <t>Business Park Job Board</t>
  </si>
  <si>
    <t>Other</t>
  </si>
  <si>
    <t>DO YOU TRY TO EMPLOY LOCAL PEOPLE?</t>
  </si>
  <si>
    <t>IF SO, HOW?</t>
  </si>
  <si>
    <t>IF NOT, WHATS PREVENTING YOU?</t>
  </si>
  <si>
    <t>As above</t>
  </si>
  <si>
    <t>Specialist skills required</t>
  </si>
  <si>
    <t>Lack of access to the local community</t>
  </si>
  <si>
    <t>Time poor and extra effort required to recruit locally</t>
  </si>
  <si>
    <t>Advertising locally has previously not been effective</t>
  </si>
  <si>
    <t>Pool of resource too small</t>
  </si>
  <si>
    <t>Extra cost</t>
  </si>
  <si>
    <t>APPRENTICESHIPS</t>
  </si>
  <si>
    <t>DO YOU CURRENTLY OFFER APPRENTICESHIPS?</t>
  </si>
  <si>
    <t>IF SO, HOW MANY DO YOU HAVE?</t>
  </si>
  <si>
    <t>ARE ANY OF YOUR APPRENTICESHIPS PREVIOUS STUDENTS FROM TRAFALGAR SCHOOL / FROM DOWNTON PARISH?</t>
  </si>
  <si>
    <t>DO YOU HAVE CLOSE LINKS ALREADY OR WOULD YOU LIKE TO HAVE CLOSER LINKS TO THE LOCAL SCHOOLS TO TAKE ON APPRENTICES?</t>
  </si>
  <si>
    <t>WHAT WOULD ENCOURAGE YOU TO TAKE ON MORE APPRENTICES?</t>
  </si>
  <si>
    <t>IF THERE ANYTHING THE LOCAL VILLAGE, COMMUNITY OR THE NEIGHBOURHOOD PLAN COULD DO TO HELP THE ENCOURAGEMENT OF APPRENTICESHIPS?</t>
  </si>
  <si>
    <t>NO</t>
  </si>
  <si>
    <t>YES</t>
  </si>
  <si>
    <t>YES Banner</t>
  </si>
  <si>
    <t>YES Lack of interest</t>
  </si>
  <si>
    <t>Not answered</t>
  </si>
  <si>
    <t>Not answered - verbal answer is apprentices would only be required for training to be HGV drivers and school leavers not mature enough. Prefer to train people in their mid 20s.</t>
  </si>
  <si>
    <t>PREMISES</t>
  </si>
  <si>
    <t>WHAT TYPE OF PREMISES ARE YOU IN?</t>
  </si>
  <si>
    <t>Offices</t>
  </si>
  <si>
    <t>Warehouse</t>
  </si>
  <si>
    <t>Manufacturing</t>
  </si>
  <si>
    <t>WHAT BROUGHT YOU TO DOWNTON BUSINESS PARK?</t>
  </si>
  <si>
    <t>Purchase of business</t>
  </si>
  <si>
    <t>ARE THE PREMISES OWNED OR RENTED?</t>
  </si>
  <si>
    <t>DO YOU WANT OT EXPAND YOUR BUSINESS?</t>
  </si>
  <si>
    <t>IF SO, ARE THE RIGHT TYPE OF PREMISES AVAILABLE ON THE BUSINESS PARK?</t>
  </si>
  <si>
    <t>OWNED</t>
  </si>
  <si>
    <t>IF NOT, WHAT DO YOU NEED THAT'S NOT AVAILABLE?</t>
  </si>
  <si>
    <t>Planning</t>
  </si>
  <si>
    <t>IS THERE ANYTHING PREVENTING YOU OBTAINING THIS?</t>
  </si>
  <si>
    <t>Local objections</t>
  </si>
  <si>
    <t>HOW WOULD YOU FIND OUT WHAT SPACE / UNITS ARE AVAILABLE?</t>
  </si>
  <si>
    <t>ARE YOU CONSIDERING MOVING OUT OF DOWNTON?</t>
  </si>
  <si>
    <t>Local agents</t>
  </si>
  <si>
    <t>WOULD YOU LIKE TO STAY? WHY?</t>
  </si>
  <si>
    <t>YES - long term staff</t>
  </si>
  <si>
    <t>IS THERE ANYTHING YOU THINK THE NEIGHBOURHOOD PLAN COULD DO TO HELP YOUR BUSINESS GROW?</t>
  </si>
  <si>
    <t>COMMUTING AND PARKING</t>
  </si>
  <si>
    <t>24 hours Monday to Saturday</t>
  </si>
  <si>
    <t>WHAT ARE THE WORKING HOURS? (start/finish times)</t>
  </si>
  <si>
    <t>WHEN ARE THE PEAK COMMUTING TIMES?</t>
  </si>
  <si>
    <t>ARE THERE SHIFTS?</t>
  </si>
  <si>
    <t>IF SO, HOW MANY AND FROM WHEN TO WHEN?</t>
  </si>
  <si>
    <t>DO THE STAFF PROVIDE FEEDBACK ON TRAFFIC?</t>
  </si>
  <si>
    <t>COMMUTING</t>
  </si>
  <si>
    <t>PARKING</t>
  </si>
  <si>
    <t>5-6am / 2-5pm</t>
  </si>
  <si>
    <t>5am-Finish = 60 / 6am-3pm = 15 / 4.30pm-1am = 30 / 8.30-5am = 30</t>
  </si>
  <si>
    <t>RECRUITMENT METHODS:</t>
  </si>
  <si>
    <t>x</t>
  </si>
  <si>
    <t>WHAT ARE PARKING FACILITIES LIKE ON THE BUSINESS PARK?</t>
  </si>
  <si>
    <t>IF THERE IS NOT ENOUGH, WHERE DO EMPLOYEES PARK?</t>
  </si>
  <si>
    <t>DO YOU OFFER A CAR SHARE SCHEME?</t>
  </si>
  <si>
    <t>IF A SCHEME EXISTS ARE TEH EMPLOYEES INCENTIVISED TO USE IT?</t>
  </si>
  <si>
    <t>OK</t>
  </si>
  <si>
    <t>Not applicable</t>
  </si>
  <si>
    <t>Preferred parking</t>
  </si>
  <si>
    <t>IS IT ENCOURAGED BETWEEN BUSINESSES?</t>
  </si>
  <si>
    <t>BUSINESS RELATED TRAFFIC</t>
  </si>
  <si>
    <t>WHAT TYPE OF TRAFFIC GOES OUT DURING EACH DAY FROM YOUR BUSINESS? (other than commuter traffic)</t>
  </si>
  <si>
    <t>Sales team</t>
  </si>
  <si>
    <t>Deliveries</t>
  </si>
  <si>
    <t>WHAT ARE THE APPROX. NUMBER OF VEHICLES MOVING EACH DAY FROM AND TO THE DBP AND HOW OFTEN? (excluding commuter traffic)</t>
  </si>
  <si>
    <t>TYPE OF VEHICLES?</t>
  </si>
  <si>
    <t>WHICH DIRECTION DO THEY MAINLY GO FROM THE BUSINESS PARK? Towards / from ?</t>
  </si>
  <si>
    <t>Salisbury</t>
  </si>
  <si>
    <t>Fordingbridge / Bournemouth</t>
  </si>
  <si>
    <t>Woodfalls / New Forest</t>
  </si>
  <si>
    <t xml:space="preserve">YES </t>
  </si>
  <si>
    <t>X</t>
  </si>
  <si>
    <t>50 own / 30 delivery</t>
  </si>
  <si>
    <t>HGV</t>
  </si>
  <si>
    <t>HOUSING</t>
  </si>
  <si>
    <t>WOULD HOUSING GROWTH IN DOWNTON HAVE ANY IMPACT ON YOUR BUSINESS?</t>
  </si>
  <si>
    <t>DO YOU SEE GROWTH AS POSITIVE?</t>
  </si>
  <si>
    <t>If so, why?</t>
  </si>
  <si>
    <t>If not, why not?</t>
  </si>
  <si>
    <t>WOULD ANY OF YOUR EMPLOYEES WANT TO MOVE TO LIVE IN THE VILLAGE?</t>
  </si>
  <si>
    <t>IF ANYTHING STOPPING THEM?</t>
  </si>
  <si>
    <t>House prices / affordability</t>
  </si>
  <si>
    <t>Type of size of housing</t>
  </si>
  <si>
    <t>Facilities</t>
  </si>
  <si>
    <t>Large pool for employment</t>
  </si>
  <si>
    <t>COST</t>
  </si>
  <si>
    <t>ENVIRONMENTAL POLICIES</t>
  </si>
  <si>
    <t>DO YOU HAVE ANY POLICIES YOU CONSIDER TO BE ENVIRONMENTAL?</t>
  </si>
  <si>
    <t>DO YOU HAVE ANY THAT YOU THINK BENEFIT THE VILLAGE OR IMMEDIATE ENVIRONMENT?</t>
  </si>
  <si>
    <t>WHAT DO YOU THINK ABOUT THE DOWNTON ENVIRONMENT?</t>
  </si>
  <si>
    <t>YES ISO 140001</t>
  </si>
  <si>
    <t>Philip Atyeo</t>
  </si>
  <si>
    <t>INTERVIEWEE</t>
  </si>
  <si>
    <t>QUESTIONS</t>
  </si>
  <si>
    <t>EMPLOYEES OUTSIDE DOWNTON</t>
  </si>
  <si>
    <t>Please indicate where you live</t>
  </si>
  <si>
    <t>Within Downton Parish</t>
  </si>
  <si>
    <t>Outside Downton Parish</t>
  </si>
  <si>
    <t>Walk</t>
  </si>
  <si>
    <t>Cycle</t>
  </si>
  <si>
    <t>Bus</t>
  </si>
  <si>
    <t>Motorbike</t>
  </si>
  <si>
    <t>Own car</t>
  </si>
  <si>
    <t>Car share</t>
  </si>
  <si>
    <t>How do you travel to work ?</t>
  </si>
  <si>
    <t>Which direction do you travel to and from work ?</t>
  </si>
  <si>
    <t>What time do you normally arrive at work?</t>
  </si>
  <si>
    <t>What time do you normally leave work?</t>
  </si>
  <si>
    <t>If you drive, are there enough parking areas to park on the Downton Business Park?</t>
  </si>
  <si>
    <t>Yes</t>
  </si>
  <si>
    <t>No</t>
  </si>
  <si>
    <t>If there isn't enough parking, where do you park your vehicle?</t>
  </si>
  <si>
    <t>Do you have any suggestions that might reduce traffic in Downton?</t>
  </si>
  <si>
    <t>If you have any other feedback, comments or suggestions on commuting, traffic or parking in Downton please let us know.</t>
  </si>
  <si>
    <t>If you live in Downton Parish, did you get a job at the Business Park because working locally was important to you?</t>
  </si>
  <si>
    <t>If you live in the Moot Lane area of Downton we'd really appreciate some direct feedback on the next 2 questions</t>
  </si>
  <si>
    <t>a)</t>
  </si>
  <si>
    <t>If there was a foot/cycle bridge over the Avon from Moot Lane (Roman Meadow area) connecting to an all-weather surface path over the fields to South Lane/the White Horse, do you think you would use it to get to work?</t>
  </si>
  <si>
    <t>Every day</t>
  </si>
  <si>
    <t>Several times a week</t>
  </si>
  <si>
    <t>Once or twice a week</t>
  </si>
  <si>
    <t>Once or twice a month</t>
  </si>
  <si>
    <t>Sometimes</t>
  </si>
  <si>
    <t>Rarely</t>
  </si>
  <si>
    <t>Never</t>
  </si>
  <si>
    <t>Would you travel on foot or by bike?</t>
  </si>
  <si>
    <t>Foot</t>
  </si>
  <si>
    <t>Bike</t>
  </si>
  <si>
    <t>b)</t>
  </si>
  <si>
    <t>How often, if at all, do you think you or your family use it at other times?</t>
  </si>
  <si>
    <t>For what reasons?</t>
  </si>
  <si>
    <t>School</t>
  </si>
  <si>
    <t>Shops</t>
  </si>
  <si>
    <t>Pub</t>
  </si>
  <si>
    <t>LOCAL SHOPS AND AMENITIES</t>
  </si>
  <si>
    <t>Leisure centre</t>
  </si>
  <si>
    <t>Other businesses on business park</t>
  </si>
  <si>
    <t>Post office on Headlands/A338</t>
  </si>
  <si>
    <t>Co-op</t>
  </si>
  <si>
    <t>Shops in the Co-op area</t>
  </si>
  <si>
    <t>Shops in the High Street (at the top end of the village)</t>
  </si>
  <si>
    <t>Pubs and cafe</t>
  </si>
  <si>
    <t>Doctors, dentist</t>
  </si>
  <si>
    <t>Other, please specify</t>
  </si>
  <si>
    <t>Yes, please explain why?</t>
  </si>
  <si>
    <t>No, please explain why?</t>
  </si>
  <si>
    <t>Would you ever consider moving to live in Downton?</t>
  </si>
  <si>
    <t xml:space="preserve">If so, what's stopping you? </t>
  </si>
  <si>
    <t>Prices are too expensive</t>
  </si>
  <si>
    <t>Lack of rental property</t>
  </si>
  <si>
    <t>Style of housing is not my taste</t>
  </si>
  <si>
    <t>Size of housing is not right</t>
  </si>
  <si>
    <t>Lack of local facilities</t>
  </si>
  <si>
    <t>If you were looking to buy or rent, what size flat or house woudl you be looking for?</t>
  </si>
  <si>
    <t>Bedsit</t>
  </si>
  <si>
    <t>1 bedroom</t>
  </si>
  <si>
    <t>2 bedroom</t>
  </si>
  <si>
    <t>3 bedroom</t>
  </si>
  <si>
    <t>4+ bedroom</t>
  </si>
  <si>
    <t>We would welcome any comments you have on how Downton could be a better place to work or live</t>
  </si>
  <si>
    <t>COMPANY: 3663</t>
  </si>
  <si>
    <t>EMPLOYEES FROM DOWNTON PARISH</t>
  </si>
  <si>
    <t>COMPANY NAME:</t>
  </si>
  <si>
    <t>NUMBER OF RESPONDENTS</t>
  </si>
  <si>
    <t>At least once a week</t>
  </si>
  <si>
    <t>Please tick any locak amenities you use or have used and indicate approximately how often</t>
  </si>
  <si>
    <t>At least once a month</t>
  </si>
  <si>
    <t>Is there anything that would encourage you to use these amenities more?</t>
  </si>
  <si>
    <t>Would you see housing growth in the village as positive?</t>
  </si>
  <si>
    <t xml:space="preserve">'indifferent, it's still unaffordable to first time buyers and taking away valuable green space' / </t>
  </si>
  <si>
    <t xml:space="preserve">'accessing dog walks' / </t>
  </si>
  <si>
    <t xml:space="preserve">'better for the community and local businesses' / 'not enough affordable housing' / 'coz its hard to find somewhere in Downton' / </t>
  </si>
  <si>
    <t xml:space="preserve">it would be easier to commute through the Borough if less residents were allowed to park directly on the road side' / 'heavy lorries ignore weight limit' / </t>
  </si>
  <si>
    <t xml:space="preserve">'decrease the waiting time at headlands traffic lights' / 're-optimised traffic lights (reduce timing) / 'stop building houses' / 'sort the Borough traffic lights' / </t>
  </si>
  <si>
    <t xml:space="preserve">'better parking outside the Co-op and Borough cafe area / 'I always uses local amenities as much as possible or I can afford to' / 'less traffic' / 'cheaper beer' / </t>
  </si>
  <si>
    <t xml:space="preserve">'lose the village feel and safety may be compromised, nice area to live and bring up a family, or as you get older a safe place to live' / 'too expensive, should build more affordable housing' / 'full of gypos' / 'no for more houses ' / ' it would pack the village up, less parking, more traffic' / 'its no longer a village, more a town' / 'given to people who don't work' / 'keep it a village' / </t>
  </si>
  <si>
    <t xml:space="preserve">'more options and choices of business with a better standard of service (more customer focussed)' / ' I LOVE DOWNTON' / </t>
  </si>
  <si>
    <t>petrol station</t>
  </si>
  <si>
    <t>'not applicable, I live in Ringwood' / 'look at affordable housing for youngsters to remain in village' /</t>
  </si>
  <si>
    <t xml:space="preserve">COMPANY: </t>
  </si>
  <si>
    <t>If you were looking to buy or rent, what size flat or house would you be looking for?</t>
  </si>
  <si>
    <t xml:space="preserve">Family work at co-op. Would walk from Moot Lane.' / </t>
  </si>
  <si>
    <t xml:space="preserve">'occasionally the traffic lights, by the Bull, seem to hold up through traffic' / a car park in Downton would be great for residents as most have to park on the roads / parked cars through village are main problem (I used to live in Downton)' / 'The area outside the co-op gets quite grid locked at busy times ie. school open and close times' / </t>
  </si>
  <si>
    <t xml:space="preserve">parking / 'not really, they're just shops' / 'no they are just shops' / 'better parking' / 'bigger local shop - co-op cannot take the amount of  customers, not enough staff/tills ' / 'subway, KFC, McD's' / 'not really as live in Hedge End' / 'more signage to indicate what amenities are available' / 'better parking at the site' / </t>
  </si>
  <si>
    <t xml:space="preserve">'happy where I live now' / 'Im happy in Fordingbridge' / 'live in Christchurch, more option' / 'I prefer bigger towns, just doesn't appeal to me' / 'looking to retire to Cornwall' / 'I love where I currently live' / 'not desirable, happy where I live' / 'no property to rent, very few that are tend to be overpriced' / 'I like where I live' / 'family in Hythe Waterside' / 'Already settled in Hedge End' / 'no need happy where I am' / 'not desired location' / 'traffic congestion' / 'my son settled in school where we live' / 'live in Portsmouth' / 'I have  second job in Salisbury which makes commuting more so than I am already doing' / </t>
  </si>
  <si>
    <t xml:space="preserve">'good for business' / 'for the local families' / 'affordable housing for your families' / 'it's a beautiful part of the world, much needed' / 'if good affordable perhaps to help' / 'to support the future of the village' / 'I would like to move out but do not want ot move far away. Would love affordable housing. Downton is very expensive especially as a first time buyer' / 'closer for my work' / 'its good for jobs' / 'not enough housing in Wiltshire' / </t>
  </si>
  <si>
    <t xml:space="preserve">wherever possible / work / company car park / at 3663 / never had that problem / co-op or by the school / in 3663 car park / 3663 own car park / 3663 / </t>
  </si>
  <si>
    <t xml:space="preserve">I have worked here for 20 years. The only issue is lunch time parking at the Co-op, especially if they are having a delivery. The return of a local bank would be great' / 'A bit more parking for residents and affordable housing that suits the area (like the country new builds in Wick Lane) would improve the area without ruining it.' / 'Lovely area only work here.' / 'Lovely village but expensive.' / 'More parking as co-op car park gets very busy and can be dangerous for pedestrians' / 'nightclubs, ice rinks or strip clubs' / 'main road is too busy, restricted speed limits' / 'Downton is a lovely village and I think it is a good ambassador for promoting safety for the locals and its visitors' / 'more shops' / </t>
  </si>
  <si>
    <t>stop parking in the Borough (on road) / build bypass / ringroad on A338 eliminating Bournemouth &amp; Ringwood traffic / 'car share' / 'car share' / 'less on stree7 parking' / 'Traffic lights on small bridge' / 'more car share' / 'less traffic lights' / 'no HGV through Downton High Street' / 'more parking spaces for residents to reduce parking on the roads' / 'more car share' / 'park and ride route, cycle routes' / '3663 own car park' /</t>
  </si>
  <si>
    <t xml:space="preserve">It's fine at it is' / 'too expensive' / 'I'll never live in Downton, it doesn't matter to me' / 'no I don't live in Downton' / 'people coming from outside the village and moaning' / 'infrastructure not there' / 'high prices' / 'would be spoilt as a village' / 'first time buyers - would also need to be good location - not ruining scenery' / 'Its a quaint village not too big' / 'Too many houses &amp; parked cars' / 'The village has a certain charm to it - more houses could diminish that' / 'more housing will infringe greenbelt land' / 'there isn't enough room, countryside will be spoiled' / 'not enough free space' / 'no comment as dont live in the villlage' / 'don't live here' / 'flooding, traffic' / 'population in Downton is enough as it is' / 'more traffic' / 'too over crowded for a small village'/ 'I don't think the infrastructure of the village would support future housing development' / </t>
  </si>
  <si>
    <t>EMPLOYEES SURVEY RESPONSES, MAY 2015</t>
  </si>
  <si>
    <t>Employment Type</t>
  </si>
  <si>
    <t>Residency</t>
  </si>
  <si>
    <t>Key Comments</t>
  </si>
  <si>
    <t>Business Classification</t>
  </si>
  <si>
    <t>Full Time</t>
  </si>
  <si>
    <t>Part Time</t>
  </si>
  <si>
    <t>Vacancies</t>
  </si>
  <si>
    <t>Total</t>
  </si>
  <si>
    <t>Downton</t>
  </si>
  <si>
    <t>Redlynch</t>
  </si>
  <si>
    <t>Elsewhere</t>
  </si>
  <si>
    <t>Planning to expand?</t>
  </si>
  <si>
    <t>Anything preventing you from expanding?</t>
  </si>
  <si>
    <t>Downton vision</t>
  </si>
  <si>
    <t>Employer Questionnaire Completed</t>
  </si>
  <si>
    <t>No. of Employees Questionnaires Submitted</t>
  </si>
  <si>
    <t xml:space="preserve">57 companies </t>
  </si>
  <si>
    <t>Manufacture / Engineer / Service / Retailer / Food &amp; beverage</t>
  </si>
  <si>
    <t>49 respondents</t>
  </si>
  <si>
    <t>M = 11 / E = 5 /  S = 21 / R = 5 / F = 5</t>
  </si>
  <si>
    <t>Business Centre</t>
  </si>
  <si>
    <t>Responses = 23 / YES = 16 / NO = 7</t>
  </si>
  <si>
    <t>Responses = 15 / NO = 8 / Space issue 4 / Money = 2 / People = 1</t>
  </si>
  <si>
    <t>YES = 70% NO = 30%</t>
  </si>
  <si>
    <t>No = 53% / Space = 27% / Money = 13% / People = 7%</t>
  </si>
  <si>
    <t>Help for Heroes</t>
  </si>
  <si>
    <t>Charity</t>
  </si>
  <si>
    <t>S</t>
  </si>
  <si>
    <t>Suitable office space</t>
  </si>
  <si>
    <t>Food transport</t>
  </si>
  <si>
    <t>Planning permission</t>
  </si>
  <si>
    <t>DHAP</t>
  </si>
  <si>
    <t>Engineer / manufacturing</t>
  </si>
  <si>
    <t>E</t>
  </si>
  <si>
    <t xml:space="preserve">YES  </t>
  </si>
  <si>
    <t>Limited suitable premises on estate</t>
  </si>
  <si>
    <t>want to stay. Downton to keep its charm</t>
  </si>
  <si>
    <t>Kitigawa Europe</t>
  </si>
  <si>
    <t>Engineering / distribution</t>
  </si>
  <si>
    <t>Wiltshire Glass</t>
  </si>
  <si>
    <t>Glass installers</t>
  </si>
  <si>
    <t>Hydor</t>
  </si>
  <si>
    <t>Ventilation systems</t>
  </si>
  <si>
    <t>Need to find good local people</t>
  </si>
  <si>
    <t>Premier Fish</t>
  </si>
  <si>
    <t>Fresh / frozen fish</t>
  </si>
  <si>
    <t>Revive Vending</t>
  </si>
  <si>
    <t>Vending supply</t>
  </si>
  <si>
    <t>Hopback Brewery</t>
  </si>
  <si>
    <t>Brewers</t>
  </si>
  <si>
    <t>M</t>
  </si>
  <si>
    <t>Post office and banking service</t>
  </si>
  <si>
    <t>Mikina</t>
  </si>
  <si>
    <t xml:space="preserve">Engineering  </t>
  </si>
  <si>
    <t>Availability of suitable premises</t>
  </si>
  <si>
    <t>Extend business park but leave the rest of the village alone</t>
  </si>
  <si>
    <t>Global Marketing</t>
  </si>
  <si>
    <t>Merchandise</t>
  </si>
  <si>
    <r>
      <rPr>
        <sz val="11"/>
        <color rgb="FFFF0000"/>
        <rFont val="Calibri"/>
        <family val="2"/>
        <scheme val="minor"/>
      </rPr>
      <t>More sports facilities &amp; shop</t>
    </r>
    <r>
      <rPr>
        <sz val="11"/>
        <color theme="1"/>
        <rFont val="Calibri"/>
        <family val="2"/>
        <scheme val="minor"/>
      </rPr>
      <t xml:space="preserve">s, </t>
    </r>
    <r>
      <rPr>
        <sz val="11"/>
        <color rgb="FF00B0F0"/>
        <rFont val="Calibri"/>
        <family val="2"/>
        <scheme val="minor"/>
      </rPr>
      <t>less lorrie</t>
    </r>
    <r>
      <rPr>
        <sz val="11"/>
        <color theme="1"/>
        <rFont val="Calibri"/>
        <family val="2"/>
        <scheme val="minor"/>
      </rPr>
      <t xml:space="preserve">s </t>
    </r>
    <r>
      <rPr>
        <sz val="11"/>
        <color theme="9" tint="-0.249977111117893"/>
        <rFont val="Calibri"/>
        <family val="2"/>
        <scheme val="minor"/>
      </rPr>
      <t>more buses</t>
    </r>
  </si>
  <si>
    <t>Wilton Whole foods</t>
  </si>
  <si>
    <t>Food packing</t>
  </si>
  <si>
    <t>Formhalls Vintage</t>
  </si>
  <si>
    <t>Vintage cars &amp; equipment</t>
  </si>
  <si>
    <t>Ease congestion</t>
  </si>
  <si>
    <t>Jetting Systems</t>
  </si>
  <si>
    <t>Manufacturer</t>
  </si>
  <si>
    <t>Skinner &amp; Osment</t>
  </si>
  <si>
    <t>Motor engineers</t>
  </si>
  <si>
    <t>Get rid of pinch points (traffic?)</t>
  </si>
  <si>
    <t>Moore Brothers</t>
  </si>
  <si>
    <t>Shoes</t>
  </si>
  <si>
    <t>IT Shack</t>
  </si>
  <si>
    <t>IT services</t>
  </si>
  <si>
    <t>Money</t>
  </si>
  <si>
    <t>Swimming pool</t>
  </si>
  <si>
    <t>Tyre &amp; exhaust centre</t>
  </si>
  <si>
    <t>Business rates</t>
  </si>
  <si>
    <t>Need for starter homes / Keep benefit claiments out of Downton / no council houses</t>
  </si>
  <si>
    <t>Downton Brewery</t>
  </si>
  <si>
    <t>Ben Smith joinery</t>
  </si>
  <si>
    <t>Joinery</t>
  </si>
  <si>
    <t>No more large building plots</t>
  </si>
  <si>
    <t>Air Press</t>
  </si>
  <si>
    <t xml:space="preserve">Vacuum pressing manufacturers </t>
  </si>
  <si>
    <t>Sports Online</t>
  </si>
  <si>
    <t>Online retail</t>
  </si>
  <si>
    <t>R</t>
  </si>
  <si>
    <t>Downton Joinery</t>
  </si>
  <si>
    <t>café on trading est</t>
  </si>
  <si>
    <t>Bookkeeping</t>
  </si>
  <si>
    <t>Better parking facilities</t>
  </si>
  <si>
    <t>Water treatment</t>
  </si>
  <si>
    <t>Better traffic management</t>
  </si>
  <si>
    <t>Hampton Park Vets</t>
  </si>
  <si>
    <t>Vets</t>
  </si>
  <si>
    <t>Dorset Autospares</t>
  </si>
  <si>
    <t>Priority Design</t>
  </si>
  <si>
    <t>Doccombe</t>
  </si>
  <si>
    <t>Sytec</t>
  </si>
  <si>
    <t>IT Trading</t>
  </si>
  <si>
    <t>Wick Lane</t>
  </si>
  <si>
    <t>Responses = 6 / Yes = 2 /No = 4</t>
  </si>
  <si>
    <t>Yes = 33% / No = 67%</t>
  </si>
  <si>
    <t>Vivian Sherriff</t>
  </si>
  <si>
    <t>Milliners</t>
  </si>
  <si>
    <t>Downton Leisure Centre</t>
  </si>
  <si>
    <t>Financial</t>
  </si>
  <si>
    <t>Local cycle paths to sports centre / improve infrastructure</t>
  </si>
  <si>
    <t>Mule Bar</t>
  </si>
  <si>
    <t>Sports nutrition</t>
  </si>
  <si>
    <t>Broadband speed poor</t>
  </si>
  <si>
    <r>
      <rPr>
        <sz val="11"/>
        <color rgb="FFFF0000"/>
        <rFont val="Calibri"/>
        <family val="2"/>
        <scheme val="minor"/>
      </rPr>
      <t>More affordable housing</t>
    </r>
    <r>
      <rPr>
        <sz val="11"/>
        <color theme="1"/>
        <rFont val="Calibri"/>
        <family val="2"/>
        <scheme val="minor"/>
      </rPr>
      <t xml:space="preserve"> / </t>
    </r>
    <r>
      <rPr>
        <sz val="11"/>
        <color rgb="FF0070C0"/>
        <rFont val="Calibri"/>
        <family val="2"/>
        <scheme val="minor"/>
      </rPr>
      <t>traffic management along A338</t>
    </r>
  </si>
  <si>
    <t>Wick Farm</t>
  </si>
  <si>
    <t>Agricultural contractors</t>
  </si>
  <si>
    <t>Expand the ind estate along A338 / More housing to east of A338</t>
  </si>
  <si>
    <t>Stage Right</t>
  </si>
  <si>
    <t>Scenery construction</t>
  </si>
  <si>
    <t>Parking in the Borough / could the old cricket pitch be used?</t>
  </si>
  <si>
    <t>Organic egg farm</t>
  </si>
  <si>
    <t>Egg farm</t>
  </si>
  <si>
    <t>Age</t>
  </si>
  <si>
    <t>Jeremy Howden</t>
  </si>
  <si>
    <t>Cabinet maker / joiner</t>
  </si>
  <si>
    <t>Stay as it is</t>
  </si>
  <si>
    <t>Tree Fish</t>
  </si>
  <si>
    <t>Botleys Farm</t>
  </si>
  <si>
    <t>Village</t>
  </si>
  <si>
    <t>Responses = 11 / Yes = 4 / NO = 7</t>
  </si>
  <si>
    <t>Yes = 36% / No = 63%</t>
  </si>
  <si>
    <t>Food retailer</t>
  </si>
  <si>
    <t>Access Engineering</t>
  </si>
  <si>
    <t>Steel fabricators</t>
  </si>
  <si>
    <t>Borough Café</t>
  </si>
  <si>
    <t>Café</t>
  </si>
  <si>
    <t>F</t>
  </si>
  <si>
    <t>White Horse Inn</t>
  </si>
  <si>
    <t xml:space="preserve">Pub  </t>
  </si>
  <si>
    <t>Hair Design</t>
  </si>
  <si>
    <t>Hairdressers</t>
  </si>
  <si>
    <r>
      <rPr>
        <sz val="11"/>
        <color rgb="FF7030A0"/>
        <rFont val="Calibri"/>
        <family val="2"/>
        <scheme val="minor"/>
      </rPr>
      <t xml:space="preserve">Better paking by Coop / remove bollards by Kings Arms for parking </t>
    </r>
    <r>
      <rPr>
        <sz val="11"/>
        <color rgb="FFFF0000"/>
        <rFont val="Calibri"/>
        <family val="2"/>
        <scheme val="minor"/>
      </rPr>
      <t>/ More shops</t>
    </r>
  </si>
  <si>
    <t>Magna Mazda</t>
  </si>
  <si>
    <t>Car retailer</t>
  </si>
  <si>
    <t>Cottage Loaf</t>
  </si>
  <si>
    <t>Bakery</t>
  </si>
  <si>
    <t>Bull Inn</t>
  </si>
  <si>
    <t>Pub / restaurant / B&amp;B</t>
  </si>
  <si>
    <t>More housing</t>
  </si>
  <si>
    <t>Borough Dental Practice</t>
  </si>
  <si>
    <t>Dentist</t>
  </si>
  <si>
    <t>Financal / planning permission</t>
  </si>
  <si>
    <t>Maintain community feel / expansion of primary school / better play area for children</t>
  </si>
  <si>
    <t>Downton Pharmacy</t>
  </si>
  <si>
    <t>Chemist / retailer</t>
  </si>
  <si>
    <r>
      <t xml:space="preserve">Better kids play areas / more shops at top end of village / </t>
    </r>
    <r>
      <rPr>
        <sz val="11"/>
        <color rgb="FF7030A0"/>
        <rFont val="Calibri"/>
        <family val="2"/>
        <scheme val="minor"/>
      </rPr>
      <t>better parking by Kings Head</t>
    </r>
  </si>
  <si>
    <t>Wooden Spoon</t>
  </si>
  <si>
    <t xml:space="preserve">Pub / restaurant </t>
  </si>
  <si>
    <t>No more housing</t>
  </si>
  <si>
    <t>Hair Art</t>
  </si>
  <si>
    <t>Not enough room</t>
  </si>
  <si>
    <t>More shops / bigger doctors surgery</t>
  </si>
  <si>
    <t>Ever So</t>
  </si>
  <si>
    <t>Gift shop retailer</t>
  </si>
  <si>
    <t>Primary school upgrade</t>
  </si>
  <si>
    <t>Burn out bikes</t>
  </si>
  <si>
    <t>Sales and repairs</t>
  </si>
  <si>
    <t>Re-open Kings arms pub</t>
  </si>
  <si>
    <t>Downton Post Office</t>
  </si>
  <si>
    <t>post office service</t>
  </si>
  <si>
    <t>AJ Bass Optometrist</t>
  </si>
  <si>
    <t>Optometrist</t>
  </si>
  <si>
    <t>Esso</t>
  </si>
  <si>
    <t>Y</t>
  </si>
  <si>
    <t>No. of Employees</t>
  </si>
  <si>
    <t>Downton Tyre &amp; Autocare</t>
  </si>
  <si>
    <t>Jacqui Elkins</t>
  </si>
  <si>
    <t>?</t>
  </si>
  <si>
    <t>No. Non Management</t>
  </si>
  <si>
    <t>Southern Counties Water Softener Services Ltd (SCWSS)</t>
  </si>
  <si>
    <t xml:space="preserve">Longer opening hours at leisure centre (early mornings) / </t>
  </si>
  <si>
    <t>two are Wick Lane</t>
  </si>
  <si>
    <t xml:space="preserve">Town too small for more housing / </t>
  </si>
  <si>
    <t>Improve parking at the back of Co-op (use field) / For the post office to have longer opening hours /</t>
  </si>
  <si>
    <t>Except with restricted, low levels of housing. This is a special village which could become easily out of balance. /  Keep it as a village not a housing estate /</t>
  </si>
  <si>
    <t xml:space="preserve">Will only make the traffic worse / it would bring  a larger amount of traffic through the village and no doubt more congestion at peak times. / Take away the character / Doctoners and dentist overcrowded  / Not enough infrastructure - traffic congestion / The countryside in this area is beautiful. I love to see the cattle grazing in the fields when I go for a walk a lunchtime. Too much of our green space and grazing land is being developed on. / </t>
  </si>
  <si>
    <t xml:space="preserve">Limited housing growth enables the village to support schools, pubs and shops / First time buyers would benefit / </t>
  </si>
  <si>
    <t>All lovely houses but too expensive /  Properties too small - high prices for relatively small houses / My hustand works in London so we live near Winchester so can can commute innto the city. Its then a a 45-50 minute drive for me to Downton / Lack of available houses to buy</t>
  </si>
  <si>
    <t xml:space="preserve">Better traffic control - the timing sequence on the lights seems against the main traffic flow. / More outside and cafes would be good. / I just wanted to let you know that my husband and I attended the recent cuckoo fair in Downton and we thought the fair was the nices fete/event that we've ever been to! The organisers fo this local event do and amazing job. We will definitely be visiting for years to come and is well worth the trip from Winchester. What a lovely thing to go to. / Starbucks, locak greengrocers, farmer's market / </t>
  </si>
  <si>
    <t xml:space="preserve">Advertising, especially the Leisure Centre that I never knew was there and I only live in Salisbury / Advertise what they do. Maybe a local businesses discount or loyalty scheme / Discount at local amenities for Help for Heroes employees /  More off road parking / </t>
  </si>
  <si>
    <t>On the main roads of Downton Business Park / Anywhere that doesn't obstruct entrances or exits to units / Side of road / Side of road / Road</t>
  </si>
  <si>
    <t xml:space="preserve">on the road / Help for Heroes could have more - H4H's fault! / There is limited parking on-site which often means people park on the curb or road in the estate / </t>
  </si>
  <si>
    <t>Car park extension into the field at back of the Co-op (free for 2 hours, then Pay &amp; Display) / Park &amp; Ride schee to the Business Park from Salisbury area or car sharing scheme if not already in place /</t>
  </si>
  <si>
    <t xml:space="preserve">Car share / Car share / Better timer programming of the traffic lights /  Less road works and less school cars parked on road / </t>
  </si>
  <si>
    <t>Need pedestrian crossing at bottom of Wick Lane / improve cycle path to to Salisbury and Fordingbridge / build footpath up to Lode Hill</t>
  </si>
  <si>
    <t>Airpress</t>
  </si>
  <si>
    <t>At 5pm the main road is very busy before the lights towards Bournemouth. Something to increase throughput towards Bournemouth would be useful.</t>
  </si>
  <si>
    <t>Don’t know enough about current situation</t>
  </si>
  <si>
    <t xml:space="preserve">Less traffic in evenings / </t>
  </si>
  <si>
    <t>No footpath up Lode Hill to Nursing Home.</t>
  </si>
  <si>
    <t xml:space="preserve">Roads are already at bursting point / </t>
  </si>
  <si>
    <t>Improvements to village seem to focus on the Borough with little improvements or maintenance in particular Lode Hill. Ie. No re-surface, drains on pavement not on road, one's on road blocked 95% o the ear. No road sweeping /</t>
  </si>
  <si>
    <t>Park in DHAP car park / Parking isn't an issue at my workplace. If it was I would cycle down every day. /</t>
  </si>
  <si>
    <t xml:space="preserve">Lower weight limit on bridge. Reduce speed limit. Install humps. / Weight limit on bridge / </t>
  </si>
  <si>
    <t>More funding for the leisure centre</t>
  </si>
  <si>
    <t>This looks as thought this is going to happen so lets try to get the best for the village. Money from the build put into improve local amenities (school, leisure centre etc)</t>
  </si>
  <si>
    <t xml:space="preserve">It will spoil the village / It would spoil the village feel / </t>
  </si>
  <si>
    <t>Company car parks</t>
  </si>
  <si>
    <t xml:space="preserve">Bypass / remove cars from Lode Hill and High Street (very hard to get through) / </t>
  </si>
  <si>
    <t>Parking along High Streed and going up onto Lode Hill is getting works every week. Double parking (people in Chelsea tractors aka Volvos )</t>
  </si>
  <si>
    <t xml:space="preserve">Park / foogbal pitch in The Borough / </t>
  </si>
  <si>
    <t xml:space="preserve">Leisure Centre cheaper and more things to do / </t>
  </si>
  <si>
    <t xml:space="preserve">My wife teaches in the village. It would be too close to the children she teaches. / Too far from the beach / Would have to ba a house swap / New homes in Wick Lane haven't been build yet, waiting to get on property ladder / </t>
  </si>
  <si>
    <t xml:space="preserve">More social housing for poorer families / Wick Lane develop coming soon I hope - (not Redrow ones they're over priced). Waiting for affordable homes to be built down Wick Lane. / Villages must grow and encourage young families into the area / </t>
  </si>
  <si>
    <t>We have no local NHS dentist. Doctors hard to get an appointment especially when you are working.</t>
  </si>
  <si>
    <t xml:space="preserve">On road / </t>
  </si>
  <si>
    <t>Chaos at school times. Encourage locals to walk to school / Parking near the traffic lights heading up the Borough causes problems, also many problems to traffic heading up passed the Pharmacy towards Moot Lane. /</t>
  </si>
  <si>
    <t>We have enough houses already and not enough amenities. / More commuting traffic. /</t>
  </si>
  <si>
    <t>Living here would make me use them more. /</t>
  </si>
  <si>
    <t xml:space="preserve">Looking to move to Downton so increase in choice is good. / </t>
  </si>
  <si>
    <t xml:space="preserve">Lovely village - not many improvements needed really. Maybe an upgrade in gym facilities. / </t>
  </si>
  <si>
    <t xml:space="preserve">Park in own yard / Company parking / </t>
  </si>
  <si>
    <t xml:space="preserve">Only use traffic lights at busy periods. / Car share / Parked cars on left side towards the Centre are a problem / </t>
  </si>
  <si>
    <t xml:space="preserve">Would spoil views and surrounding countryside. Add to existing traffic issues / Would make too over-crowded. / </t>
  </si>
  <si>
    <t xml:space="preserve">Not ready to move yet but Downton would be ideal. / Wife works in Lymington, which is quite a distance from Downton / Prefer a rural location. / </t>
  </si>
  <si>
    <t xml:space="preserve">Clearly an issue with the south bound access after 16.00 on weekdays. / </t>
  </si>
  <si>
    <t xml:space="preserve">I could move here. This answer assumes new housing would be affordable / </t>
  </si>
  <si>
    <t xml:space="preserve">A ring road ? Or get rid of those pesky houses / No HGVs / </t>
  </si>
  <si>
    <t xml:space="preserve">Infrastructure is stretched already / </t>
  </si>
  <si>
    <t xml:space="preserve">Access to Downton from Salisbury in the afternoon or evening. / Happy with where we are at the moment / </t>
  </si>
  <si>
    <t>The young of Downton will leave to find housing and not return. The village will die.</t>
  </si>
  <si>
    <t>I have family in Poole and I would miss them.</t>
  </si>
  <si>
    <t xml:space="preserve">To hele peps start out in life / More potential employment / </t>
  </si>
  <si>
    <t>More for the young to do. Not just pubs. A better bus service. / I am a former Downton resident but would not come back to live. There is not enough here to tempt me away from my current home. /</t>
  </si>
  <si>
    <t>In a suitable parking space and not on the side of the road.</t>
  </si>
  <si>
    <t>Suitable parking at the top of the village. Especially outside the fish 7 chip shop and pharmacy and on the straight of Moot Lane - cars parked there block the view of vehicles coming out of Moot Close. / Build a ring road.</t>
  </si>
  <si>
    <t xml:space="preserve">Downton Liesure Centre does not require indoor tennis courtes when the outside do fine. We need an indoor swimming pool!! Either at Leisure Centre or School! / </t>
  </si>
  <si>
    <t>More houses, more cars needing tyres</t>
  </si>
  <si>
    <t>It would increase the traffic and parking problems.</t>
  </si>
  <si>
    <t xml:space="preserve">It will end up becoming over-crowded. / No more new build houses given to benefit cheats! And if housing was given, make sure it goes to locals (from Downton) / </t>
  </si>
  <si>
    <t>Simply - as mentioned, we need a swimming pool. I live in Mesh Pond and have to put up with the people living in the new housing estate in Wick Lane who are messy, loud and rough around the edges. Keep those people out!</t>
  </si>
  <si>
    <t>Place suitable parking along Downton High Street</t>
  </si>
  <si>
    <t>Studio 34 on Industrial Estate</t>
  </si>
  <si>
    <t>This is a nice little village, peaceful and the addition of extra housing will prevent it from staying a nice little village as it will become over-crowded.</t>
  </si>
  <si>
    <t>Too crowded</t>
  </si>
  <si>
    <t>I believe Downton is a nice place to live as long as we prevent too many people moving in.</t>
  </si>
  <si>
    <t>Airpress Developments</t>
  </si>
  <si>
    <t>Hop Back Brewery</t>
  </si>
  <si>
    <t>Jacqui Elkins Book keeping</t>
  </si>
  <si>
    <t>Kitagawa Europe Ltd</t>
  </si>
  <si>
    <t>Priority Mailing</t>
  </si>
  <si>
    <t>Revive</t>
  </si>
  <si>
    <t>SCWS</t>
  </si>
  <si>
    <t>Skinner &amp; Osment Ltd</t>
  </si>
  <si>
    <t>Wilton Wholefoods</t>
  </si>
  <si>
    <t>Summary Notes</t>
  </si>
  <si>
    <t>Manufacturing / retailing</t>
  </si>
  <si>
    <t>Logistics</t>
  </si>
  <si>
    <t>Brewery</t>
  </si>
  <si>
    <t>Manufacturers</t>
  </si>
  <si>
    <t>Tyre, exhaust, battery retailer &amp; fitter</t>
  </si>
  <si>
    <t>Novelty Importer</t>
  </si>
  <si>
    <t>Military affiliated charity</t>
  </si>
  <si>
    <t>Brewing &amp; pub owners</t>
  </si>
  <si>
    <t>Ventilation</t>
  </si>
  <si>
    <t>Machine tool distributors</t>
  </si>
  <si>
    <t>Mailing House</t>
  </si>
  <si>
    <t>Vending machines distributors</t>
  </si>
  <si>
    <t>Water treatment sales, service installers</t>
  </si>
  <si>
    <t>Sports equipment retailer / mail order</t>
  </si>
  <si>
    <t>YeS</t>
  </si>
  <si>
    <t>Village publications</t>
  </si>
  <si>
    <t>Bournemouth uni work placements</t>
  </si>
  <si>
    <t>LinkedIn</t>
  </si>
  <si>
    <t>Job adverts in local windows</t>
  </si>
  <si>
    <t>Job centre</t>
  </si>
  <si>
    <t>Sign outside building</t>
  </si>
  <si>
    <t>Signs, local board, Linkedin, Job centre , uni placements</t>
  </si>
  <si>
    <t>Where possible</t>
  </si>
  <si>
    <t>We employ those who are best for roles and do not target employing local people</t>
  </si>
  <si>
    <t>We employ the right people irespective of where they live</t>
  </si>
  <si>
    <t>Yes where possible</t>
  </si>
  <si>
    <t>Adverts</t>
  </si>
  <si>
    <t>Word of mouth</t>
  </si>
  <si>
    <t>school leavers from Trafalger school</t>
  </si>
  <si>
    <t>Local paper / internet</t>
  </si>
  <si>
    <t>Putting jobs through local agencies in Salisbury &amp; Ringwood</t>
  </si>
  <si>
    <t>Local adverts / word of mouth</t>
  </si>
  <si>
    <t>Work experience with local schools</t>
  </si>
  <si>
    <t>Lots of word of mouth</t>
  </si>
  <si>
    <t>Specialist skills and small pool of resource</t>
  </si>
  <si>
    <t>Lack of local specialist skills</t>
  </si>
  <si>
    <t>YES - when recruiting brewers or senior mgt or drivers</t>
  </si>
  <si>
    <t>No available jobs to fill</t>
  </si>
  <si>
    <t xml:space="preserve">NO </t>
  </si>
  <si>
    <t>Considering 1 or 2</t>
  </si>
  <si>
    <t>NO but this might change</t>
  </si>
  <si>
    <t>Only 6 apprentices are on the whole park (less than 1%)</t>
  </si>
  <si>
    <t>Maybe</t>
  </si>
  <si>
    <t>3 have been taken from the local parish</t>
  </si>
  <si>
    <t>No &amp; NO</t>
  </si>
  <si>
    <t>Possibly</t>
  </si>
  <si>
    <t>We offer work placements for local schols but do not have roles that would suit local apprentices</t>
  </si>
  <si>
    <t>we prefer older apprentices 18+</t>
  </si>
  <si>
    <t>We already have connections at the school</t>
  </si>
  <si>
    <t>Used to have close links with Trafalger School</t>
  </si>
  <si>
    <t>Around 4 would like closer links but the overall feeling is that skills at the school are not relevant</t>
  </si>
  <si>
    <t xml:space="preserve">We don’t qualify </t>
  </si>
  <si>
    <t>Being a bigger business (not big enough yet)</t>
  </si>
  <si>
    <t xml:space="preserve">Nothing </t>
  </si>
  <si>
    <t>Central government financial assistance</t>
  </si>
  <si>
    <t>More notice of availability</t>
  </si>
  <si>
    <t>Nothing at the moment</t>
  </si>
  <si>
    <t>We do not have the capacity for any more</t>
  </si>
  <si>
    <t>Our workload would need to be significantly larger</t>
  </si>
  <si>
    <t>A good applicant</t>
  </si>
  <si>
    <t>Incentives and admin help from school / local authority</t>
  </si>
  <si>
    <t>Company growth and scale is holding back the recruitment of local apprentices. A bit more assistance from the local school might help in pushing good local people</t>
  </si>
  <si>
    <t>Encourage the government to give more financial assistance</t>
  </si>
  <si>
    <t>Workshops</t>
  </si>
  <si>
    <t>Delegation to visit the school and suggest Downton Business Park consideration</t>
  </si>
  <si>
    <t>Not much here! Other than influencing government for financial assistance</t>
  </si>
  <si>
    <t>Industrial offices</t>
  </si>
  <si>
    <t>Convenience to home (Salisbury)</t>
  </si>
  <si>
    <t>Access</t>
  </si>
  <si>
    <t>Convenience to customers</t>
  </si>
  <si>
    <t>I live in Downton</t>
  </si>
  <si>
    <t>Size of premises</t>
  </si>
  <si>
    <t>Availability of units and convenience to initial members of help for heroes when firest set up</t>
  </si>
  <si>
    <t>Needed bigger premises &amp; close to Salisbury where we are based</t>
  </si>
  <si>
    <t>Here 50 years</t>
  </si>
  <si>
    <t>Office</t>
  </si>
  <si>
    <t>Availabilty of facility</t>
  </si>
  <si>
    <t>Property available (local to old place in Salisbury)</t>
  </si>
  <si>
    <t>Available land</t>
  </si>
  <si>
    <t>Location and price</t>
  </si>
  <si>
    <t>Cheaper rates</t>
  </si>
  <si>
    <t>We sold our previous premises in Long Close</t>
  </si>
  <si>
    <t>Used to live in Downton</t>
  </si>
  <si>
    <t>Availability and position of unit</t>
  </si>
  <si>
    <t>Availability of land at a good price and local links seem to be the main drivers. Geographical location has also come up as being important.</t>
  </si>
  <si>
    <t>Owned and rented</t>
  </si>
  <si>
    <t>Owned</t>
  </si>
  <si>
    <t>Rented</t>
  </si>
  <si>
    <t>Rented (leased)</t>
  </si>
  <si>
    <t>owned and rented</t>
  </si>
  <si>
    <t>Yes if business develops</t>
  </si>
  <si>
    <t>No we don’t foresee expansion as we try to minimise cost of overheads</t>
  </si>
  <si>
    <t>NO. we are contracting due to micro brerery competition  and have reduced jobs. Concentrating focus on owning (10) pubs</t>
  </si>
  <si>
    <t>Not sure</t>
  </si>
  <si>
    <t>Yes. Units to come up frequently though often too industrial</t>
  </si>
  <si>
    <t>Ours are ok</t>
  </si>
  <si>
    <t>More space</t>
  </si>
  <si>
    <t>Space</t>
  </si>
  <si>
    <t>Bigger premises</t>
  </si>
  <si>
    <t>NOTHING</t>
  </si>
  <si>
    <t>Only 3 (15%) said more space was needed</t>
  </si>
  <si>
    <t>Availability of premises</t>
  </si>
  <si>
    <t>Nothing suitable</t>
  </si>
  <si>
    <t>Time</t>
  </si>
  <si>
    <t>Look around</t>
  </si>
  <si>
    <t>Estate agents</t>
  </si>
  <si>
    <t>Media</t>
  </si>
  <si>
    <t>Property market, word of mouth and positive relationship with surrounding tenants</t>
  </si>
  <si>
    <t>Walk around</t>
  </si>
  <si>
    <t>Phone agents</t>
  </si>
  <si>
    <t>Web search</t>
  </si>
  <si>
    <t>No particular pattern. Use of estate agents and the web are the main drivers here</t>
  </si>
  <si>
    <t>Very unanimous that they are all happy in Downton. Only 1 said they might move</t>
  </si>
  <si>
    <t>YES I love Downton and its people</t>
  </si>
  <si>
    <t>Suits our needs</t>
  </si>
  <si>
    <t>Been here a number of years. Convenient with good proximity to transport and other Help for Heroes locations plus sufficient amenities in the area</t>
  </si>
  <si>
    <t>YES. Good links to A303 &amp; A36</t>
  </si>
  <si>
    <t>here 50 years - history</t>
  </si>
  <si>
    <t>YES. Covenient</t>
  </si>
  <si>
    <t>Location works well for us here</t>
  </si>
  <si>
    <t>YES. It meets all or needs</t>
  </si>
  <si>
    <t>established 45 years</t>
  </si>
  <si>
    <t>YES good location for our customers</t>
  </si>
  <si>
    <t>YES. Good access, prime location, staff are local</t>
  </si>
  <si>
    <t>The reason for staying is partly historical and partly satisfies all current needs plus good communication links</t>
  </si>
  <si>
    <t>Step up security on the park and advertsise us more</t>
  </si>
  <si>
    <t>Not at the moment</t>
  </si>
  <si>
    <t>Support planning applications, eg change of use, retail counters</t>
  </si>
  <si>
    <t>9am - 5pm</t>
  </si>
  <si>
    <t>6am - 7.30pm</t>
  </si>
  <si>
    <t>8am - 5pm</t>
  </si>
  <si>
    <t>830am - 5.30pm</t>
  </si>
  <si>
    <t>8.30am - 7pm</t>
  </si>
  <si>
    <t>5.30am - 5.30pm</t>
  </si>
  <si>
    <t>0830 - 1630</t>
  </si>
  <si>
    <t>0730 - 1730</t>
  </si>
  <si>
    <t>0800 - 1700 &amp; 0900 - 1730</t>
  </si>
  <si>
    <t>0600 - midnight</t>
  </si>
  <si>
    <t>0800-1700</t>
  </si>
  <si>
    <t>0700 - 1730</t>
  </si>
  <si>
    <t>0900-1700</t>
  </si>
  <si>
    <t>0800 - 1700</t>
  </si>
  <si>
    <t>8-9am - 5-6pm</t>
  </si>
  <si>
    <t>7am - 5.30pm</t>
  </si>
  <si>
    <t>8.30 - 1pm Saturday</t>
  </si>
  <si>
    <t>9am &amp; 6pm</t>
  </si>
  <si>
    <t>8am and 5pm for an hour</t>
  </si>
  <si>
    <t>6.30am and 4.30pm</t>
  </si>
  <si>
    <t>7.30am and 4.30pm</t>
  </si>
  <si>
    <t>8.15 am</t>
  </si>
  <si>
    <t>0800 - 0900 and 1700-1730</t>
  </si>
  <si>
    <t>6am / 9am / 2pm</t>
  </si>
  <si>
    <t>Vary</t>
  </si>
  <si>
    <t>0830 &amp; 1700</t>
  </si>
  <si>
    <t>0830 &amp; 1730</t>
  </si>
  <si>
    <t>0750-0800 / 1600-1700</t>
  </si>
  <si>
    <t>NO but staff hours vary</t>
  </si>
  <si>
    <t>0800-1630 / 0830-1700</t>
  </si>
  <si>
    <t>x2 6am - 2pm / 2pm - midnight</t>
  </si>
  <si>
    <t>NO problems</t>
  </si>
  <si>
    <t>Some longer commutes are challenging. Salisbury can be un-predictable</t>
  </si>
  <si>
    <t>YES esp trip to and from Salisbury</t>
  </si>
  <si>
    <t>YES  when they are late!</t>
  </si>
  <si>
    <t>BAD - own premises ok</t>
  </si>
  <si>
    <t>Becoming a problem</t>
  </si>
  <si>
    <t>Restricted</t>
  </si>
  <si>
    <t>Inadequate</t>
  </si>
  <si>
    <t>ok. Other companies seem over crowded though</t>
  </si>
  <si>
    <t>Good for us</t>
  </si>
  <si>
    <t>Off street</t>
  </si>
  <si>
    <t>Enough - we have own parking</t>
  </si>
  <si>
    <t>Poor</t>
  </si>
  <si>
    <t>We have plenty. Other people struggle</t>
  </si>
  <si>
    <t>POOR</t>
  </si>
  <si>
    <t>Good</t>
  </si>
  <si>
    <t>10 said parking is ok. The rest (who employ 300) said it was restricted, becoming worse or poor.</t>
  </si>
  <si>
    <t>On the estate road</t>
  </si>
  <si>
    <t>On the road</t>
  </si>
  <si>
    <t>on estate road</t>
  </si>
  <si>
    <t>the estate road</t>
  </si>
  <si>
    <t>In our car spaces</t>
  </si>
  <si>
    <t>We have enough</t>
  </si>
  <si>
    <t>Companies employing 280 said that parking on the street was common</t>
  </si>
  <si>
    <t>No but we encourage where possible</t>
  </si>
  <si>
    <t>NO due to different start / finish times</t>
  </si>
  <si>
    <t>YES. Staff organise between them</t>
  </si>
  <si>
    <t>Only one company did car share. The rest don’t. 1 also said the employees organised it themselves</t>
  </si>
  <si>
    <t>Not to my knowledge</t>
  </si>
  <si>
    <t>Nothing organised between businesses</t>
  </si>
  <si>
    <t>YES visitors</t>
  </si>
  <si>
    <t>YES - staff going to clients</t>
  </si>
  <si>
    <t>Road tests</t>
  </si>
  <si>
    <t>2-3 per day</t>
  </si>
  <si>
    <t>30-35 per day</t>
  </si>
  <si>
    <t>1-2 per day</t>
  </si>
  <si>
    <t>2 per day</t>
  </si>
  <si>
    <t>20+ vistors and deliveries</t>
  </si>
  <si>
    <t>7 per day</t>
  </si>
  <si>
    <t>10 per day</t>
  </si>
  <si>
    <t>4-5 per day</t>
  </si>
  <si>
    <t>15 per day</t>
  </si>
  <si>
    <t>2 per week</t>
  </si>
  <si>
    <t>12 per day</t>
  </si>
  <si>
    <t>Lorries / vans</t>
  </si>
  <si>
    <t>Cars to HGV</t>
  </si>
  <si>
    <t>Vand and trucks</t>
  </si>
  <si>
    <t>Vans and lorries</t>
  </si>
  <si>
    <t>Vans and 7 ton trucks plus 3 HGV per week</t>
  </si>
  <si>
    <t>vans and lorries</t>
  </si>
  <si>
    <t>Cars</t>
  </si>
  <si>
    <t>Trucks</t>
  </si>
  <si>
    <t>7 ton truck</t>
  </si>
  <si>
    <t>HGV artics</t>
  </si>
  <si>
    <t>Vans</t>
  </si>
  <si>
    <t>Container lorries, vans trucks</t>
  </si>
  <si>
    <t>Cars &amp; LCV</t>
  </si>
  <si>
    <t>vans</t>
  </si>
  <si>
    <t>Commercial vand &amp; HGVs</t>
  </si>
  <si>
    <t>Mainly 7 ton trucks and HGVs</t>
  </si>
  <si>
    <t>YES 70%</t>
  </si>
  <si>
    <t>Don’t know</t>
  </si>
  <si>
    <t>YES 25%</t>
  </si>
  <si>
    <t>YES 5%</t>
  </si>
  <si>
    <t>Of those that responded offering a %, would equate to just 10 lorries going through the village each day. Suggests a cut through for companis outside of Downton via Woodfalls</t>
  </si>
  <si>
    <t>Traffic increase</t>
  </si>
  <si>
    <t>If there were more affordable house homes in the village it may enable some colleagues to live closer (based on supposition not fact)</t>
  </si>
  <si>
    <t>Traffic negatives but recruitment positives</t>
  </si>
  <si>
    <t>No unless the traffic gets worse</t>
  </si>
  <si>
    <t>Yes - improved facilities</t>
  </si>
  <si>
    <t>Depends on impact to village</t>
  </si>
  <si>
    <t>More potential business</t>
  </si>
  <si>
    <t>More customers but village infrastructure, scools and doctors will be affected therefore needing a plan</t>
  </si>
  <si>
    <t>It creates a vibrant balanced community of young and older people</t>
  </si>
  <si>
    <t>Pool of suitable employees</t>
  </si>
  <si>
    <t>stronger possibility to employ locals</t>
  </si>
  <si>
    <t>If the infrastructure is available</t>
  </si>
  <si>
    <t>Potential extra business</t>
  </si>
  <si>
    <t>More business</t>
  </si>
  <si>
    <t>More lost countryside and increase in traffic</t>
  </si>
  <si>
    <t>More people = more opportunities</t>
  </si>
  <si>
    <t>Recruitment options and a bigger market were key factors here</t>
  </si>
  <si>
    <t>Poor infrastructure</t>
  </si>
  <si>
    <t>We are an international business</t>
  </si>
  <si>
    <t>Personal choice re length of commute</t>
  </si>
  <si>
    <t>Yes possibly. One has already just relocated</t>
  </si>
  <si>
    <t>Not known</t>
  </si>
  <si>
    <t>No preference</t>
  </si>
  <si>
    <t>YES possibly</t>
  </si>
  <si>
    <t>Rental accomodation</t>
  </si>
  <si>
    <t>Like where they are</t>
  </si>
  <si>
    <t>6 (31%)saw affordable housing as important</t>
  </si>
  <si>
    <t>Only 2 cited the type of housing</t>
  </si>
  <si>
    <t>Lack of shopping facilities</t>
  </si>
  <si>
    <t>Facilities was not a defining factor</t>
  </si>
  <si>
    <t>Nothing stopping them really</t>
  </si>
  <si>
    <t>Exorbitant bus fares to &amp; from Salisbury and lack of early and late services</t>
  </si>
  <si>
    <t>Settled where they are</t>
  </si>
  <si>
    <t>Already settled elsewhere</t>
  </si>
  <si>
    <t>Recycling of waste</t>
  </si>
  <si>
    <t>We recycle everything</t>
  </si>
  <si>
    <t>Pool car availability for business travel / member of ethical trading association / Recycle bins, paper &amp; confidential waste</t>
  </si>
  <si>
    <t>We recycle as much as we can and get low emission vehicles</t>
  </si>
  <si>
    <t>No but we do some recycling</t>
  </si>
  <si>
    <t>YES ISO 14001-2004</t>
  </si>
  <si>
    <t>Better control of 7.5t limit on local roads. Cycle lanes to Salisbury Speedwatch or check on A338</t>
  </si>
  <si>
    <t>Nothing strong on the environmental policy ideas. A couple mentioned a cycle lane to Salisbury</t>
  </si>
  <si>
    <t>A safe cycle path from Salisbury to Downton</t>
  </si>
  <si>
    <t>Lovely. Awful traffic at peak times</t>
  </si>
  <si>
    <t>GREAT</t>
  </si>
  <si>
    <t>Nice</t>
  </si>
  <si>
    <t>Nice place to live and bring up children</t>
  </si>
  <si>
    <t>Fine</t>
  </si>
  <si>
    <t>Clean and pretty</t>
  </si>
  <si>
    <t>Has everything we need</t>
  </si>
  <si>
    <t>ok</t>
  </si>
  <si>
    <t>Pleasant</t>
  </si>
  <si>
    <t>Generally good but as always, heavy traffic has an impact</t>
  </si>
  <si>
    <t>Lovely. A pleasure to have spent a long time here</t>
  </si>
  <si>
    <t>Fantastic area which should be prserved</t>
  </si>
  <si>
    <t>Green / pleasant / natural / good</t>
  </si>
  <si>
    <t>Everyone likes Downton! Seen as a nice environment</t>
  </si>
  <si>
    <t xml:space="preserve">I think it’s a pleasant enough place to work as it is. / </t>
  </si>
  <si>
    <t xml:space="preserve">This will bring more business to the town.  / More revenue for local businesses / </t>
  </si>
  <si>
    <t>To have more bus routes passing through the town will help. Also, after 5pm the buses are passing every hour which is a big waiting if ou have missed the last one. / More frequent buses after 5pm especially between 5.30pm and 7.30pm at it would encourage those people using bused to be able to use the leisure facilities after work and not have to wait over an hour for a bus. /</t>
  </si>
  <si>
    <t>Better parking facilities at the top end. /</t>
  </si>
  <si>
    <t xml:space="preserve">Happy living in Wimborne. / Happy living in Poole, close to family and friends. / I live in Fordingbridge where there is a better choice of local facilities. / </t>
  </si>
  <si>
    <t>To have more routes to get into the town. / Car sharing. / A car pool. /</t>
  </si>
  <si>
    <t xml:space="preserve">Would start to lose its charm. / Traffic is very congested at rush hour times; having more housing will only make this worse. / Too expensive where would I live. / </t>
  </si>
  <si>
    <t xml:space="preserve">Outside office always / Always enough / </t>
  </si>
  <si>
    <t xml:space="preserve">No - I live to far away / </t>
  </si>
  <si>
    <t>Petrol Station</t>
  </si>
  <si>
    <t>More traffic</t>
  </si>
  <si>
    <t xml:space="preserve">Family ties / Used to live in Downton and moved to Fordingbridge. / Happy living in Fordingbridge. / </t>
  </si>
  <si>
    <t xml:space="preserve">A bypass / Car share. Park on one side of the Borough only! / </t>
  </si>
  <si>
    <t>More business to local shops and amenities / In order to allow more affordable housing for local people / More housing for local, young people! Affordable. /</t>
  </si>
  <si>
    <t>Kitigawa</t>
  </si>
  <si>
    <t>All Companies</t>
  </si>
  <si>
    <t xml:space="preserve">Increase in traffic, reduction of green areas / </t>
  </si>
  <si>
    <t>Downton comes across as a nice village. I think regular events would encourage people to visit more. / As a daily visitor, Downton has enough of what I need, petrol station, garages to fix my car, shops, post office, pubbs and café, bakery etc. I have no negatives at all. Also Chemist, chip shop etc.</t>
  </si>
  <si>
    <t xml:space="preserve">Company car park / I always park at my workplace / Kitigawa on car park. / Private company car park / </t>
  </si>
  <si>
    <t>I don’t not know enough about housing in Downton to comment. / As a non-resident I don’t think it right to answer as I have no idea on how the village works, and my input would be guesswork. / Not sure as not a resident but growth can be positive as also help local business but it would also increast traffic. /</t>
  </si>
  <si>
    <t>Encourage car sharing and cycling / Bypass it with another road for the Bournemouth traffic. / Change traffic light priorities on 'The Bull' T-junction. Traffic very heavy on Salisbury Road whreas no one has to wait on the Borough. Increase Salisbury Roard 'green time' to increase flow.</t>
  </si>
  <si>
    <t>Skate Park</t>
  </si>
  <si>
    <t xml:space="preserve">Hearing more about them / Not really. I use them when I need to and sometimes just because. Oh - Chemist is shut 1-2pm, my lunchtime. However I do adjust my lunch if I need to visit them. / Better parking on the High Street. / </t>
  </si>
  <si>
    <t xml:space="preserve">Its purely location. / Happy where I am at present but I would be happy to consider it in the future as it is a lovely place. / The Bull traffic lights need to change. Whenver they are not workign there is zero traffic!!! This is proof of their inefficiency! / </t>
  </si>
  <si>
    <t xml:space="preserve">A yellow traffic box at the junction by the post office. This junction is chaos at ruh hour and recently there was an accident. / A zebra crossing by the post office would be ideal as it is often a nightmare trying to cross the road to or from the bus stops. / </t>
  </si>
  <si>
    <t xml:space="preserve">Pool of employees for businesses. / Increase business. / Helping first time buyers to get on the propery ladder. / </t>
  </si>
  <si>
    <t>Jaqui Elkins Bookkeeping</t>
  </si>
  <si>
    <t>No banking facilities</t>
  </si>
  <si>
    <t>On site /</t>
  </si>
  <si>
    <t xml:space="preserve">Build a bypass. / Cars parked on the side of roads, not enough car parks, HGV coming through Downton. / Yes, stop the large lorries using the village as a rat-run / </t>
  </si>
  <si>
    <t xml:space="preserve">More parking is needed. / A central car park is needed!!. The local shops would benefit - the car park behind the Co-p is good but not large enough. / </t>
  </si>
  <si>
    <t>I lived in Moot Lane for nearly 30 years - not a good idea.</t>
  </si>
  <si>
    <t>If there was a bank in Downton. / More parking. / Yes - parking</t>
  </si>
  <si>
    <t>Not enough amenities to support any more people. / Schools ? Doctors ? Etc. they would be too over-run. / Would make schools, doctors etc over-taxed. /</t>
  </si>
  <si>
    <t>If It had a bank. / Far to many heavy goods lorries - who are not necessarily delivering goods in Downton. A bank - if only one or two days a week - is badly needed. Also there is not post box in the Hight Street. The first one being opposite the Co-op. /</t>
  </si>
  <si>
    <t xml:space="preserve">Live and settled in Salisbury / </t>
  </si>
  <si>
    <t>Growth is good.</t>
  </si>
  <si>
    <t xml:space="preserve">Age. / Just not my cup of tea. / </t>
  </si>
  <si>
    <t xml:space="preserve">Downton is pleasant as it is. It doesn’t need expansion or modernisation. </t>
  </si>
  <si>
    <t xml:space="preserve">Better for trade. / </t>
  </si>
  <si>
    <t xml:space="preserve">Replace the traffic lights with a roundabout. / Better price bus travel. / Get business park employees to car share. / </t>
  </si>
  <si>
    <t xml:space="preserve">Roads are bus enough during peak times. / I don’t think the roads would be able to cope. He roads are very busy already. The Borough has cars parked on the side of the road which affect traffic flow. Extra traffic would cause more jams. / </t>
  </si>
  <si>
    <t xml:space="preserve">At work / </t>
  </si>
  <si>
    <t>Downton is big enough. More houses mean more traffic and not enough here to entertain children to stop them walking the streets. /</t>
  </si>
  <si>
    <t>Pavements too wide in places.</t>
  </si>
  <si>
    <t xml:space="preserve">Like being semi-rural in quieter area. / Happy where I live. / </t>
  </si>
  <si>
    <t>SCWSS</t>
  </si>
  <si>
    <t>Remove the traffic lights at the Bull.</t>
  </si>
  <si>
    <t xml:space="preserve">Too many gypo's / Traffic and lack of facilities. / Like more rural location. / </t>
  </si>
  <si>
    <t>The traffic is bad at peak times already so additional housing would only make this worse. /</t>
  </si>
  <si>
    <t xml:space="preserve">Traffic flow / Better parking in the town. / Better parking at the top end of the village. / Better parking facilities / </t>
  </si>
  <si>
    <t xml:space="preserve">Expansion of the village. </t>
  </si>
  <si>
    <t xml:space="preserve">Not sure Downton has the facilities to support growth - parking, schools etc. / </t>
  </si>
  <si>
    <t>Respondents as % of total employees</t>
  </si>
  <si>
    <t>TRAFFIC</t>
  </si>
  <si>
    <t>Parking - no enough for shops, school and also an issue as cars parked on the side of the Borough are impeding traffic flow and vision</t>
  </si>
  <si>
    <t>SHOPS &amp; AMENITIES</t>
  </si>
  <si>
    <t>Banking facilities requested.</t>
  </si>
  <si>
    <t>OBSERVATIONS FROM EMPLOYEES SURVEY</t>
  </si>
  <si>
    <t>We should have more affordable housing for local youngsters, as long as we have the infrastructure to cope with it.</t>
  </si>
  <si>
    <t xml:space="preserve">Side of the road. / </t>
  </si>
  <si>
    <t>Better parking</t>
  </si>
  <si>
    <t>Better for the village in general / It may reduce house prices / There's not enough housing anywhere in the New Forest (or the rest of the UK) for younger people or first time buyers and Downton should build its share.</t>
  </si>
  <si>
    <t xml:space="preserve">I am a city dweller. / Very few shops and typical NF property prices which are prohibitive to average earners and first time buyers. / </t>
  </si>
  <si>
    <t xml:space="preserve">A few more shops would be nice :) / </t>
  </si>
  <si>
    <t>More car parks.</t>
  </si>
  <si>
    <t>There is always a lot of tail back at the lights but I'm not sure what could be done about it. /</t>
  </si>
  <si>
    <t xml:space="preserve">A public car park for Co-op customers and parents collecting from primary school. Borough can be standstill at school end time. /  Need more parking bays in Moot Close or be allowed to concrete front garden to park vehicles on there. / </t>
  </si>
  <si>
    <t xml:space="preserve">On the road. </t>
  </si>
  <si>
    <t>Need more parking spaces not houses. / To park cars in Moot Close or would like to park in own front garden.</t>
  </si>
  <si>
    <t>I think there is enough as it is for a village. More houses would make too much traffic and Downton would lose its village feel.</t>
  </si>
  <si>
    <t>Better parking in the village.</t>
  </si>
  <si>
    <t>Downton is bursting and the current infrastructure cannot cope as it is.</t>
  </si>
  <si>
    <t>Chemist</t>
  </si>
  <si>
    <t>To provide housing for people in the village and around. / More cheaper new houses on a help to buy scheme.</t>
  </si>
  <si>
    <t>No preference.</t>
  </si>
  <si>
    <t xml:space="preserve">Im born and bred Downton but moved away due to housing costs. My parents still live here. / Children's schooling in Salisbury. / </t>
  </si>
  <si>
    <t xml:space="preserve">Make the Salisbury Road a dual carriageway. / Bypass or do something about traffic light. / </t>
  </si>
  <si>
    <t>Nice village.</t>
  </si>
  <si>
    <t>Wait until space is available.</t>
  </si>
  <si>
    <t>No large lorries.</t>
  </si>
  <si>
    <t xml:space="preserve">More opportunity to buy. / So many people need a house. / </t>
  </si>
  <si>
    <t>I would not know as I don't live in area.</t>
  </si>
  <si>
    <t>I coming back home.</t>
  </si>
  <si>
    <t xml:space="preserve">Nice small villages get too many houses. / More traffic to small country roads. Schools not big enough. </t>
  </si>
  <si>
    <t xml:space="preserve">Bring back the railways. / Car sharing scheme. / </t>
  </si>
  <si>
    <t>As with all villages - towns there is too much traffic parking on roads, streets, village lanes / There is no 'car park' other than raod, Co-op, White Horse / Regular traffic light checks would be welcome. Downton lights seem to be very inconsistent in timings.</t>
  </si>
  <si>
    <t>Friends and family. / Personal reasons. / Too expensive to private rent, and wouldn't really like to live and work in the village.</t>
  </si>
  <si>
    <t xml:space="preserve">No not really. / We need more shops like butcher, baker, restaurants, family friendly venues. / More parking. / Cheaper stuff. / </t>
  </si>
  <si>
    <t xml:space="preserve">More jobs for local people. More houses for local people. / There is not enough housing. / </t>
  </si>
  <si>
    <t>Definitely need more affordable housing with low agency fees or no agency fees.</t>
  </si>
  <si>
    <t xml:space="preserve">Sort parking out on High Street and Lode Hill. Very hard to drive passed in the mornings when people double park. Remove camper vans from the Borough. Hard to see passed and dangerous and far too big and not needed in Downton. / </t>
  </si>
  <si>
    <t>ANOMALIES</t>
  </si>
  <si>
    <t>eg. May use different types of transport to come to work .</t>
  </si>
  <si>
    <t>TOTAL NUMBERS</t>
  </si>
  <si>
    <t>Survey Completed</t>
  </si>
  <si>
    <t>Total Surveys Completed</t>
  </si>
  <si>
    <t>PERCENTAGES</t>
  </si>
  <si>
    <t>VILLAGERS WOULD USE</t>
  </si>
  <si>
    <t>NB: NOT ALL FROM MOOT LAND END</t>
  </si>
  <si>
    <t>SOME NON VILLAGERS WOULD ALSO USE</t>
  </si>
  <si>
    <t>TOTAL REPLIES</t>
  </si>
  <si>
    <t>NO. USING THE BUSINESS</t>
  </si>
  <si>
    <t>%AGE USING THE BUSINESS</t>
  </si>
  <si>
    <t>Some sections don’t appear to match the number of respondents as some people have ticked more than one box for some questions.</t>
  </si>
  <si>
    <t>Consistent issue coming through from villagers and non-villagers. It is an issue all the way from Lode Hill, through the High Street, the Borough and the Salisbury Road (A338)</t>
  </si>
  <si>
    <t>Traffic lights at the Bull not thought to be effective - removing them, replacing with roundabout, bypass all suggested.</t>
  </si>
  <si>
    <t>Buses infrequent even in peak commuting time and are expensive. This doesn’t discourage workers to give up travelling by car.</t>
  </si>
  <si>
    <t xml:space="preserve">Car sharing seen as possible way to cut traffic slightly. Could a scheme be set up on the business park? </t>
  </si>
  <si>
    <t>It's perceived that HGVs are using the village as cut-through and not abiding by the weight limit on the bridge. It's seen as impacting flow and dangerous for pedestrians.</t>
  </si>
  <si>
    <t>Some respondents specifically highlighted a safety risk on the A338 at the junction of Wick Lane due to the main road, turning vehicles, pedestrians crossing from the post office and also to and from the 2 bus stops.</t>
  </si>
  <si>
    <t>Requirement appears to be mainly for 2 and 3 bedroom homes.</t>
  </si>
  <si>
    <t>Lack of rental property available. 15% of Downton Business Park employees who responded stated the lack of affordable rental property is preventing them from moving here.</t>
  </si>
  <si>
    <t>Affordable housing for first time buyers required - this was consistent feedback from both local residents who want it available for local people and relatives and also employees on the business park who'd like to move to Downton. 37% of employees from outside teh Parish would consider living in Downton but 35% said that Downton properties are too expensive for them to afford to move here. It seems that previous developments have not enabled people to move near to where they work.</t>
  </si>
  <si>
    <t>Growth seen as mixed but most comments imply growth OK if controlled, affordable housing offered, and traffic flow can be improved. 56% saw it as negative. The most common commentary was around affordable housing. Growth was seen as positive if it encorporated affordable housing and often the negative view of growth was because it wasn't felt likely that new housing would be affordable. There was concern that traffic, parking, schools, doctors and general infrastrucure are not currently sufficient to cope with growth.</t>
  </si>
  <si>
    <t>Co-op is well used. 97% of villages and 76% of non-villagers working on the business park use it.</t>
  </si>
  <si>
    <t>57% use the pubs and cafes and 55% the Post Office on the A338.</t>
  </si>
  <si>
    <t>Other shops not used heavily. Only 33% of non-villagers use the shops in the High Street.</t>
  </si>
  <si>
    <t>Use of shops and businessed in the village centre are impacted by poor parking facilities. Several comments implied more visits would be made if parking facilities were better.</t>
  </si>
  <si>
    <t>Better utilisation of Leisure Centre. One person on the business park commented they didn’t know the leisure centre existed. Others said it didn’t have enough classes or facilities for them to use it. The Leisure Centre could publicise itself better to the business park. Lack of frequency fo buses after 5pm deters some people from being able to use the facility. Swimming pool requested.</t>
  </si>
  <si>
    <t>Veterinary</t>
  </si>
  <si>
    <t>Local Advertising</t>
  </si>
  <si>
    <t>Industrial unit</t>
  </si>
  <si>
    <t>Location</t>
  </si>
  <si>
    <t>Estate Agents</t>
  </si>
  <si>
    <t>YES. Potential for growth, visibility, good communication</t>
  </si>
  <si>
    <t>More local awareness, easier planning application process</t>
  </si>
  <si>
    <t>8.15am - 6.15pm</t>
  </si>
  <si>
    <t>8.30am - 9am</t>
  </si>
  <si>
    <t>Limited</t>
  </si>
  <si>
    <t>YES. Clients.</t>
  </si>
  <si>
    <t>15-20 clients per day</t>
  </si>
  <si>
    <t>7 ton vehicles</t>
  </si>
  <si>
    <t>Business growth</t>
  </si>
  <si>
    <t>N/A</t>
  </si>
  <si>
    <t>10/20 (50%)agency</t>
  </si>
  <si>
    <t>14/20 (70%) word of mouth</t>
  </si>
  <si>
    <t>5/20 (25%) internet</t>
  </si>
  <si>
    <t>6/20 (30%) job board</t>
  </si>
  <si>
    <t>7/20 (35%) newspaper</t>
  </si>
  <si>
    <t>1/20 (5%) village publication</t>
  </si>
  <si>
    <t>11/20 (55%) would try and employ locally but caveat only if right people</t>
  </si>
  <si>
    <t>Yes = 11 (55%) / No = 8 (40%)</t>
  </si>
  <si>
    <t>7 respondents said that relevant units come onto the market and were right for them</t>
  </si>
  <si>
    <t>5/20 (25%) companies have apprentices and 1 or 2 more considering but not important to link with Trafalgar. They just want the right candidate</t>
  </si>
  <si>
    <t>A well designed business plan that meets our business needs</t>
  </si>
  <si>
    <t>12 owned (60%) / 3 owned and rented (15%) / 4 rented (20%)</t>
  </si>
  <si>
    <t>12/20 (60%) start between 0800-0900. covering 280 employees. The rest are on shifts or start a bit earlier. Help for Heroes are the volume employer starting at 9</t>
  </si>
  <si>
    <t>Around 270 vehicle movements in and out  per day (30 per hour)</t>
  </si>
  <si>
    <t>8 said there would be an impact on their business. Several saw business growth as being an important outcome as well as recruitment opportunities</t>
  </si>
  <si>
    <t>11 (55%)saw growth as positive</t>
  </si>
  <si>
    <t>7 said their staff might relocate here but only if there was affordable housing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</si>
</sst>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1"/>
      <color theme="1"/>
      <name val="Calibri"/>
      <family val="2"/>
      <scheme val="minor"/>
    </font>
    <font>
      <sz val="11"/>
      <color rgb="FFFF0000"/>
      <name val="Calibri"/>
      <family val="2"/>
      <scheme val="minor"/>
    </font>
    <font>
      <sz val="11"/>
      <color rgb="FF00B050"/>
      <name val="Calibri"/>
      <family val="2"/>
      <scheme val="minor"/>
    </font>
    <font>
      <sz val="11"/>
      <color rgb="FF00B0F0"/>
      <name val="Calibri"/>
      <family val="2"/>
      <scheme val="minor"/>
    </font>
    <font>
      <sz val="11"/>
      <color theme="9" tint="-0.249977111117893"/>
      <name val="Calibri"/>
      <family val="2"/>
      <scheme val="minor"/>
    </font>
    <font>
      <sz val="11"/>
      <color rgb="FF7030A0"/>
      <name val="Calibri"/>
      <family val="2"/>
      <scheme val="minor"/>
    </font>
    <font>
      <sz val="11"/>
      <color rgb="FF0070C0"/>
      <name val="Calibri"/>
      <family val="2"/>
      <scheme val="minor"/>
    </font>
    <font>
      <b/>
      <sz val="16"/>
      <color theme="1"/>
      <name val="Calibri"/>
      <family val="2"/>
      <scheme val="minor"/>
    </font>
    <font>
      <sz val="9"/>
      <color indexed="81"/>
      <name val="Tahoma"/>
      <charset val="1"/>
    </font>
    <font>
      <b/>
      <sz val="9"/>
      <color indexed="81"/>
      <name val="Tahoma"/>
      <charset val="1"/>
    </font>
  </fonts>
  <fills count="23">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CC00CC"/>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FF0000"/>
        <bgColor indexed="64"/>
      </patternFill>
    </fill>
    <fill>
      <patternFill patternType="solid">
        <fgColor rgb="FFE6B2DF"/>
        <bgColor indexed="64"/>
      </patternFill>
    </fill>
    <fill>
      <patternFill patternType="solid">
        <fgColor rgb="FFFFCCCC"/>
        <bgColor indexed="64"/>
      </patternFill>
    </fill>
    <fill>
      <patternFill patternType="solid">
        <fgColor rgb="FFCCFFCC"/>
        <bgColor indexed="64"/>
      </patternFill>
    </fill>
    <fill>
      <patternFill patternType="solid">
        <fgColor rgb="FF00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2" tint="-9.9978637043366805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cellStyleXfs>
  <cellXfs count="283">
    <xf numFmtId="0" fontId="0" fillId="0" borderId="0" xfId="0"/>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5" borderId="0" xfId="0" applyFill="1" applyAlignment="1">
      <alignment horizontal="center" vertical="center" wrapText="1"/>
    </xf>
    <xf numFmtId="0" fontId="0" fillId="4" borderId="0" xfId="0" applyFill="1" applyAlignment="1">
      <alignment horizontal="center" vertical="center" wrapText="1"/>
    </xf>
    <xf numFmtId="0" fontId="0" fillId="3" borderId="0" xfId="0" applyFill="1" applyAlignment="1">
      <alignment horizontal="center" vertical="center" wrapText="1"/>
    </xf>
    <xf numFmtId="0" fontId="0" fillId="2"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3" borderId="0" xfId="0" applyFill="1" applyAlignment="1">
      <alignment horizontal="center" vertical="center" wrapText="1"/>
    </xf>
    <xf numFmtId="0" fontId="0" fillId="14" borderId="0" xfId="0" applyFill="1" applyAlignment="1">
      <alignment horizontal="center" vertical="center" wrapText="1"/>
    </xf>
    <xf numFmtId="0" fontId="0" fillId="15" borderId="0" xfId="0" applyFill="1" applyAlignment="1">
      <alignment horizontal="center" vertical="center" wrapText="1"/>
    </xf>
    <xf numFmtId="0" fontId="0" fillId="0" borderId="0" xfId="0"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2"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0" fontId="0" fillId="0" borderId="0" xfId="0" quotePrefix="1" applyBorder="1" applyAlignment="1">
      <alignment horizontal="center" vertical="center" wrapText="1"/>
    </xf>
    <xf numFmtId="0" fontId="3" fillId="0" borderId="0" xfId="1" applyBorder="1" applyAlignment="1" applyProtection="1">
      <alignment horizontal="center" vertical="center" wrapText="1"/>
    </xf>
    <xf numFmtId="0" fontId="0" fillId="0" borderId="6" xfId="0" applyBorder="1" applyAlignment="1">
      <alignment horizontal="left" vertical="center"/>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1" fontId="0" fillId="0" borderId="4" xfId="0" applyNumberFormat="1" applyBorder="1" applyAlignment="1">
      <alignment horizontal="center" vertical="center" wrapText="1"/>
    </xf>
    <xf numFmtId="0" fontId="0" fillId="0" borderId="4" xfId="0" quotePrefix="1" applyBorder="1" applyAlignment="1">
      <alignment horizontal="center" vertical="center" wrapText="1"/>
    </xf>
    <xf numFmtId="0" fontId="0" fillId="0" borderId="6" xfId="0" applyBorder="1" applyAlignment="1">
      <alignment horizontal="center" vertical="center" wrapText="1"/>
    </xf>
    <xf numFmtId="0" fontId="2" fillId="0" borderId="5" xfId="0" applyFont="1" applyBorder="1" applyAlignment="1">
      <alignment horizontal="center" vertical="center" wrapText="1"/>
    </xf>
    <xf numFmtId="2"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0" fontId="3" fillId="0" borderId="5" xfId="1" applyBorder="1" applyAlignment="1" applyProtection="1">
      <alignment horizontal="center" vertical="center" wrapText="1"/>
    </xf>
    <xf numFmtId="0" fontId="2" fillId="16" borderId="2" xfId="0" applyFont="1" applyFill="1" applyBorder="1" applyAlignment="1">
      <alignment horizontal="center" vertical="center" wrapText="1"/>
    </xf>
    <xf numFmtId="0" fontId="0" fillId="16" borderId="0" xfId="0" applyFill="1" applyBorder="1" applyAlignment="1">
      <alignment horizontal="center" vertical="center" wrapText="1"/>
    </xf>
    <xf numFmtId="2" fontId="0" fillId="16" borderId="0" xfId="0" applyNumberFormat="1" applyFill="1" applyBorder="1" applyAlignment="1">
      <alignment horizontal="center" vertical="center" wrapText="1"/>
    </xf>
    <xf numFmtId="1" fontId="0" fillId="16" borderId="0" xfId="0" applyNumberFormat="1" applyFill="1" applyBorder="1" applyAlignment="1">
      <alignment horizontal="center" vertical="center" wrapText="1"/>
    </xf>
    <xf numFmtId="0" fontId="3" fillId="16" borderId="0" xfId="1" applyFill="1" applyBorder="1" applyAlignment="1" applyProtection="1">
      <alignment horizontal="center" vertical="center" wrapText="1"/>
    </xf>
    <xf numFmtId="0" fontId="2" fillId="16" borderId="0" xfId="0" applyFont="1" applyFill="1" applyBorder="1" applyAlignment="1">
      <alignment horizontal="center" vertical="center" wrapText="1"/>
    </xf>
    <xf numFmtId="0" fontId="0" fillId="16" borderId="0" xfId="0" quotePrefix="1" applyFill="1" applyBorder="1" applyAlignment="1">
      <alignment horizontal="center" vertical="center" wrapText="1"/>
    </xf>
    <xf numFmtId="0" fontId="0" fillId="16" borderId="7" xfId="0" applyFill="1" applyBorder="1" applyAlignment="1">
      <alignment horizontal="center" vertical="center" wrapText="1"/>
    </xf>
    <xf numFmtId="0" fontId="2" fillId="0" borderId="1" xfId="0" applyFont="1" applyBorder="1" applyAlignment="1">
      <alignment horizontal="center" vertical="center" wrapText="1"/>
    </xf>
    <xf numFmtId="0" fontId="0" fillId="17" borderId="9" xfId="0" applyFill="1" applyBorder="1" applyAlignment="1">
      <alignment horizontal="center" vertical="center" wrapText="1"/>
    </xf>
    <xf numFmtId="1" fontId="0" fillId="17" borderId="9" xfId="0" applyNumberFormat="1" applyFill="1" applyBorder="1" applyAlignment="1">
      <alignment horizontal="center" vertical="center" wrapText="1"/>
    </xf>
    <xf numFmtId="2" fontId="0" fillId="17" borderId="9" xfId="0" applyNumberFormat="1" applyFill="1" applyBorder="1" applyAlignment="1">
      <alignment horizontal="center" vertical="center" wrapText="1"/>
    </xf>
    <xf numFmtId="0" fontId="0" fillId="17" borderId="10" xfId="0" quotePrefix="1" applyFill="1" applyBorder="1" applyAlignment="1">
      <alignment horizontal="center" vertical="center" wrapText="1"/>
    </xf>
    <xf numFmtId="0" fontId="2" fillId="0" borderId="9" xfId="0" applyFont="1" applyBorder="1" applyAlignment="1">
      <alignment horizontal="center" vertical="center" wrapText="1"/>
    </xf>
    <xf numFmtId="0" fontId="0" fillId="17" borderId="11" xfId="0" applyFill="1" applyBorder="1" applyAlignment="1">
      <alignment horizontal="center" vertical="center" wrapText="1"/>
    </xf>
    <xf numFmtId="0" fontId="0" fillId="17" borderId="9" xfId="0" quotePrefix="1" applyFill="1" applyBorder="1" applyAlignment="1">
      <alignment horizontal="center" vertical="center" wrapText="1"/>
    </xf>
    <xf numFmtId="0" fontId="2" fillId="17" borderId="9" xfId="0" applyFont="1" applyFill="1" applyBorder="1" applyAlignment="1">
      <alignment horizontal="center" vertical="center" wrapText="1"/>
    </xf>
    <xf numFmtId="1" fontId="0" fillId="0" borderId="0" xfId="0" applyNumberFormat="1" applyAlignment="1">
      <alignment horizontal="center" vertical="center" wrapText="1"/>
    </xf>
    <xf numFmtId="1" fontId="4" fillId="0" borderId="0" xfId="0" applyNumberFormat="1" applyFont="1" applyAlignment="1">
      <alignment horizontal="center" vertical="center" wrapText="1"/>
    </xf>
    <xf numFmtId="1" fontId="2" fillId="17" borderId="9" xfId="0"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16" borderId="2" xfId="0" applyNumberFormat="1" applyFont="1" applyFill="1" applyBorder="1" applyAlignment="1">
      <alignment horizontal="center" vertical="center" wrapText="1"/>
    </xf>
    <xf numFmtId="1" fontId="0" fillId="0" borderId="4" xfId="0" quotePrefix="1" applyNumberFormat="1" applyBorder="1" applyAlignment="1">
      <alignment horizontal="center" vertical="center" wrapText="1"/>
    </xf>
    <xf numFmtId="1" fontId="3" fillId="0" borderId="0" xfId="1" applyNumberFormat="1" applyBorder="1" applyAlignment="1" applyProtection="1">
      <alignment horizontal="center" vertical="center" wrapText="1"/>
    </xf>
    <xf numFmtId="1" fontId="3" fillId="0" borderId="5" xfId="1" applyNumberFormat="1" applyBorder="1" applyAlignment="1" applyProtection="1">
      <alignment horizontal="center" vertical="center" wrapText="1"/>
    </xf>
    <xf numFmtId="1" fontId="3" fillId="16" borderId="0" xfId="1" applyNumberFormat="1" applyFill="1" applyBorder="1" applyAlignment="1" applyProtection="1">
      <alignment horizontal="center" vertical="center" wrapText="1"/>
    </xf>
    <xf numFmtId="1" fontId="0" fillId="17" borderId="9" xfId="0" quotePrefix="1" applyNumberFormat="1" applyFill="1" applyBorder="1" applyAlignment="1">
      <alignment horizontal="center" vertical="center" wrapText="1"/>
    </xf>
    <xf numFmtId="1" fontId="2" fillId="0" borderId="9"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16" borderId="0" xfId="0" applyNumberFormat="1" applyFont="1" applyFill="1" applyBorder="1" applyAlignment="1">
      <alignment horizontal="center" vertical="center" wrapText="1"/>
    </xf>
    <xf numFmtId="1" fontId="0" fillId="17" borderId="11" xfId="0" applyNumberFormat="1" applyFill="1" applyBorder="1" applyAlignment="1">
      <alignment horizontal="center" vertical="center" wrapText="1"/>
    </xf>
    <xf numFmtId="1" fontId="0" fillId="17" borderId="10" xfId="0" quotePrefix="1" applyNumberFormat="1" applyFill="1" applyBorder="1" applyAlignment="1">
      <alignment horizontal="center" vertical="center" wrapText="1"/>
    </xf>
    <xf numFmtId="1" fontId="0" fillId="0" borderId="0" xfId="0" quotePrefix="1" applyNumberFormat="1" applyBorder="1" applyAlignment="1">
      <alignment horizontal="center" vertical="center" wrapText="1"/>
    </xf>
    <xf numFmtId="1" fontId="0" fillId="16" borderId="0" xfId="0" quotePrefix="1" applyNumberFormat="1" applyFill="1" applyBorder="1" applyAlignment="1">
      <alignment horizontal="center" vertical="center"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16" borderId="7" xfId="0" applyNumberForma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horizontal="left" vertical="center"/>
    </xf>
    <xf numFmtId="0" fontId="2" fillId="0" borderId="1" xfId="0" applyFont="1" applyBorder="1" applyAlignment="1">
      <alignment vertical="center"/>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1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8" xfId="0" applyBorder="1" applyAlignment="1">
      <alignment vertical="center" wrapText="1"/>
    </xf>
    <xf numFmtId="9" fontId="2" fillId="0" borderId="6" xfId="2" applyFont="1" applyBorder="1" applyAlignment="1">
      <alignment horizontal="center" vertical="center"/>
    </xf>
    <xf numFmtId="9" fontId="2" fillId="0" borderId="7" xfId="2" applyFont="1" applyBorder="1" applyAlignment="1">
      <alignment horizontal="center" vertical="center"/>
    </xf>
    <xf numFmtId="9" fontId="2" fillId="0" borderId="8" xfId="2" applyFont="1" applyBorder="1" applyAlignment="1">
      <alignment horizontal="center" vertical="center"/>
    </xf>
    <xf numFmtId="9" fontId="2" fillId="0" borderId="11" xfId="2"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2"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wrapText="1"/>
    </xf>
    <xf numFmtId="0" fontId="0" fillId="18" borderId="0" xfId="0" applyFill="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vertical="center" wrapText="1"/>
    </xf>
    <xf numFmtId="0" fontId="0" fillId="3" borderId="0" xfId="0" applyFill="1" applyBorder="1" applyAlignment="1">
      <alignment vertical="center" wrapText="1"/>
    </xf>
    <xf numFmtId="0" fontId="6" fillId="0" borderId="5" xfId="0" applyFont="1" applyBorder="1" applyAlignment="1">
      <alignment vertical="center" wrapText="1"/>
    </xf>
    <xf numFmtId="0" fontId="8" fillId="0" borderId="5" xfId="0" applyFont="1" applyBorder="1" applyAlignment="1">
      <alignment vertical="center" wrapText="1"/>
    </xf>
    <xf numFmtId="0" fontId="0" fillId="19" borderId="0" xfId="0" applyFill="1" applyBorder="1" applyAlignment="1">
      <alignment vertical="center" wrapText="1"/>
    </xf>
    <xf numFmtId="0" fontId="10" fillId="0" borderId="5" xfId="0" applyFont="1" applyBorder="1" applyAlignment="1">
      <alignment vertical="center" wrapText="1"/>
    </xf>
    <xf numFmtId="0" fontId="0" fillId="20" borderId="0" xfId="0" applyFill="1" applyBorder="1" applyAlignment="1">
      <alignment vertical="center"/>
    </xf>
    <xf numFmtId="0" fontId="0" fillId="21" borderId="0" xfId="0" applyFill="1" applyBorder="1" applyAlignment="1">
      <alignment vertical="center"/>
    </xf>
    <xf numFmtId="0" fontId="0" fillId="21" borderId="0" xfId="0" applyFill="1" applyBorder="1" applyAlignment="1">
      <alignment horizontal="center" vertical="center"/>
    </xf>
    <xf numFmtId="0" fontId="0" fillId="21" borderId="0" xfId="0" applyFill="1" applyBorder="1" applyAlignment="1">
      <alignment vertical="center" wrapText="1"/>
    </xf>
    <xf numFmtId="0" fontId="0" fillId="21" borderId="5" xfId="0" applyFill="1" applyBorder="1" applyAlignment="1">
      <alignment vertical="center" wrapText="1"/>
    </xf>
    <xf numFmtId="0" fontId="0" fillId="21" borderId="4" xfId="0" applyFill="1" applyBorder="1" applyAlignment="1">
      <alignment horizontal="center" vertical="center"/>
    </xf>
    <xf numFmtId="0" fontId="0" fillId="21" borderId="5" xfId="0" applyFill="1" applyBorder="1" applyAlignment="1">
      <alignment horizontal="center" vertical="center"/>
    </xf>
    <xf numFmtId="0" fontId="0" fillId="20" borderId="0" xfId="0" applyFill="1" applyBorder="1" applyAlignment="1">
      <alignment horizontal="center" vertical="center"/>
    </xf>
    <xf numFmtId="0" fontId="0" fillId="0" borderId="6" xfId="0" applyBorder="1" applyAlignment="1">
      <alignment vertical="center"/>
    </xf>
    <xf numFmtId="0" fontId="0" fillId="20" borderId="7" xfId="0" applyFill="1" applyBorder="1" applyAlignment="1">
      <alignment vertical="center"/>
    </xf>
    <xf numFmtId="0" fontId="0" fillId="21" borderId="7" xfId="0" applyFill="1" applyBorder="1" applyAlignment="1">
      <alignment vertical="center"/>
    </xf>
    <xf numFmtId="0" fontId="0" fillId="21" borderId="7" xfId="0" applyFill="1" applyBorder="1" applyAlignment="1">
      <alignment horizontal="center" vertical="center"/>
    </xf>
    <xf numFmtId="0" fontId="0" fillId="21" borderId="7" xfId="0" applyFill="1" applyBorder="1" applyAlignment="1">
      <alignment vertical="center" wrapText="1"/>
    </xf>
    <xf numFmtId="0" fontId="0" fillId="21" borderId="8" xfId="0" applyFill="1" applyBorder="1" applyAlignment="1">
      <alignment vertical="center" wrapText="1"/>
    </xf>
    <xf numFmtId="0" fontId="0" fillId="21" borderId="6" xfId="0" applyFill="1" applyBorder="1" applyAlignment="1">
      <alignment horizontal="center" vertical="center"/>
    </xf>
    <xf numFmtId="0" fontId="0" fillId="21" borderId="8"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0" borderId="7" xfId="0" applyFill="1" applyBorder="1" applyAlignment="1">
      <alignment horizontal="center" vertical="center"/>
    </xf>
    <xf numFmtId="0" fontId="0" fillId="4" borderId="0" xfId="0" applyFill="1" applyBorder="1" applyAlignment="1">
      <alignment vertical="center" wrapText="1"/>
    </xf>
    <xf numFmtId="0" fontId="0" fillId="0" borderId="4" xfId="0" applyBorder="1" applyAlignment="1">
      <alignment vertical="center" wrapText="1"/>
    </xf>
    <xf numFmtId="1" fontId="0" fillId="0" borderId="9" xfId="0" applyNumberFormat="1" applyBorder="1" applyAlignment="1">
      <alignment horizontal="center" vertical="center" wrapText="1"/>
    </xf>
    <xf numFmtId="164" fontId="0" fillId="0" borderId="0" xfId="2" applyNumberFormat="1" applyFont="1" applyAlignment="1">
      <alignment vertical="center"/>
    </xf>
    <xf numFmtId="1" fontId="2" fillId="0" borderId="0" xfId="0" applyNumberFormat="1" applyFont="1" applyBorder="1" applyAlignment="1">
      <alignment horizontal="center" vertical="center" wrapText="1"/>
    </xf>
    <xf numFmtId="1" fontId="0" fillId="17" borderId="9" xfId="0" applyNumberFormat="1" applyFont="1" applyFill="1" applyBorder="1" applyAlignment="1">
      <alignment horizontal="center" vertical="center" wrapText="1"/>
    </xf>
    <xf numFmtId="9" fontId="0" fillId="0" borderId="0" xfId="2" applyFont="1" applyBorder="1" applyAlignment="1">
      <alignment horizontal="center" vertical="center" wrapText="1"/>
    </xf>
    <xf numFmtId="0" fontId="2" fillId="0" borderId="0" xfId="0" applyFont="1" applyBorder="1" applyAlignment="1">
      <alignment horizontal="center" vertical="center" wrapText="1"/>
    </xf>
    <xf numFmtId="1" fontId="0" fillId="17" borderId="10" xfId="0" applyNumberFormat="1" applyFill="1" applyBorder="1" applyAlignment="1">
      <alignment horizontal="center" vertical="center" wrapText="1"/>
    </xf>
    <xf numFmtId="9" fontId="0" fillId="0" borderId="0" xfId="2" applyFont="1" applyBorder="1" applyAlignment="1">
      <alignment horizontal="center" vertical="center" wrapText="1"/>
    </xf>
    <xf numFmtId="9" fontId="2" fillId="0" borderId="0" xfId="2"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9" fontId="0" fillId="0" borderId="2" xfId="2" applyFont="1" applyBorder="1" applyAlignment="1">
      <alignment horizontal="center" vertical="center"/>
    </xf>
    <xf numFmtId="0" fontId="0" fillId="0" borderId="3" xfId="0" applyBorder="1" applyAlignment="1">
      <alignment horizontal="center" vertical="center"/>
    </xf>
    <xf numFmtId="9" fontId="0" fillId="0" borderId="0" xfId="2"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2" fillId="0" borderId="13" xfId="0" applyFont="1" applyBorder="1" applyAlignment="1">
      <alignment horizontal="center" vertical="center" wrapText="1"/>
    </xf>
    <xf numFmtId="0" fontId="0" fillId="0" borderId="13" xfId="0" applyBorder="1" applyAlignment="1">
      <alignment horizontal="center" vertical="center" wrapText="1"/>
    </xf>
    <xf numFmtId="0" fontId="0" fillId="5" borderId="13" xfId="0" applyFill="1" applyBorder="1" applyAlignment="1">
      <alignment horizontal="center" vertical="center" wrapText="1"/>
    </xf>
    <xf numFmtId="0" fontId="0" fillId="4" borderId="13" xfId="0" applyFill="1" applyBorder="1" applyAlignment="1">
      <alignment horizontal="center" vertical="center" wrapText="1"/>
    </xf>
    <xf numFmtId="0" fontId="0" fillId="3" borderId="13" xfId="0" applyFill="1" applyBorder="1" applyAlignment="1">
      <alignment horizontal="center" vertical="center" wrapText="1"/>
    </xf>
    <xf numFmtId="0" fontId="0" fillId="2" borderId="13"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13" xfId="0" applyFill="1" applyBorder="1" applyAlignment="1">
      <alignment horizontal="center" vertical="center" wrapText="1"/>
    </xf>
    <xf numFmtId="0" fontId="0" fillId="6" borderId="13" xfId="0" applyFill="1" applyBorder="1" applyAlignment="1">
      <alignment horizontal="center" vertical="center" wrapText="1"/>
    </xf>
    <xf numFmtId="0" fontId="0" fillId="7" borderId="13" xfId="0" applyFill="1" applyBorder="1" applyAlignment="1">
      <alignment horizontal="center" vertical="center" wrapText="1"/>
    </xf>
    <xf numFmtId="0" fontId="0" fillId="8"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9" borderId="13" xfId="0" applyFill="1" applyBorder="1" applyAlignment="1">
      <alignment horizontal="center" vertical="center" wrapText="1"/>
    </xf>
    <xf numFmtId="0" fontId="0" fillId="10" borderId="13" xfId="0" applyFill="1" applyBorder="1" applyAlignment="1">
      <alignment horizontal="center" vertical="center" wrapText="1"/>
    </xf>
    <xf numFmtId="0" fontId="0" fillId="11" borderId="13"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11" xfId="0" applyFill="1" applyBorder="1" applyAlignment="1">
      <alignment horizontal="center" vertical="center" wrapText="1"/>
    </xf>
    <xf numFmtId="0" fontId="2" fillId="0" borderId="13" xfId="0" applyFont="1" applyBorder="1" applyAlignment="1">
      <alignment vertical="center" wrapText="1"/>
    </xf>
    <xf numFmtId="0" fontId="2" fillId="5" borderId="13" xfId="0" applyFont="1" applyFill="1" applyBorder="1" applyAlignment="1">
      <alignment vertical="center" wrapText="1"/>
    </xf>
    <xf numFmtId="0" fontId="2" fillId="4" borderId="13" xfId="0" applyFont="1" applyFill="1" applyBorder="1" applyAlignment="1">
      <alignment vertical="center" wrapText="1"/>
    </xf>
    <xf numFmtId="0" fontId="2" fillId="3" borderId="13" xfId="0" applyFont="1" applyFill="1" applyBorder="1" applyAlignment="1">
      <alignment vertical="center" wrapText="1"/>
    </xf>
    <xf numFmtId="0" fontId="2" fillId="2" borderId="13" xfId="0" applyFont="1" applyFill="1" applyBorder="1" applyAlignment="1">
      <alignment vertical="center" wrapText="1"/>
    </xf>
    <xf numFmtId="0" fontId="2" fillId="15" borderId="13" xfId="0" applyFont="1" applyFill="1" applyBorder="1" applyAlignment="1">
      <alignment vertical="center" wrapText="1"/>
    </xf>
    <xf numFmtId="0" fontId="2" fillId="14" borderId="13" xfId="0" applyFont="1" applyFill="1" applyBorder="1" applyAlignment="1">
      <alignment vertical="center" wrapText="1"/>
    </xf>
    <xf numFmtId="0" fontId="2" fillId="6" borderId="13" xfId="0" applyFont="1" applyFill="1" applyBorder="1" applyAlignment="1">
      <alignment vertical="center" wrapText="1"/>
    </xf>
    <xf numFmtId="0" fontId="2" fillId="7" borderId="13" xfId="0" applyFont="1" applyFill="1" applyBorder="1" applyAlignment="1">
      <alignment vertical="center" wrapText="1"/>
    </xf>
    <xf numFmtId="0" fontId="2" fillId="8" borderId="13" xfId="0" applyFont="1" applyFill="1" applyBorder="1" applyAlignment="1">
      <alignment vertical="center" wrapText="1"/>
    </xf>
    <xf numFmtId="0" fontId="2" fillId="12" borderId="13" xfId="0" applyFont="1" applyFill="1" applyBorder="1" applyAlignment="1">
      <alignment vertical="center" wrapText="1"/>
    </xf>
    <xf numFmtId="0" fontId="1" fillId="9" borderId="13" xfId="0" applyFont="1" applyFill="1" applyBorder="1" applyAlignment="1">
      <alignment vertical="center" wrapText="1"/>
    </xf>
    <xf numFmtId="0" fontId="2" fillId="10" borderId="13" xfId="0" applyFont="1" applyFill="1" applyBorder="1" applyAlignment="1">
      <alignment vertical="center" wrapText="1"/>
    </xf>
    <xf numFmtId="0" fontId="2" fillId="11" borderId="13" xfId="0" applyFont="1" applyFill="1" applyBorder="1" applyAlignment="1">
      <alignment vertical="center" wrapText="1"/>
    </xf>
    <xf numFmtId="0" fontId="2" fillId="13" borderId="13" xfId="0" applyFont="1" applyFill="1" applyBorder="1" applyAlignment="1">
      <alignment vertical="center" wrapText="1"/>
    </xf>
    <xf numFmtId="0" fontId="2" fillId="13" borderId="11" xfId="0" applyFont="1" applyFill="1" applyBorder="1" applyAlignment="1">
      <alignment vertical="center" wrapText="1"/>
    </xf>
    <xf numFmtId="0" fontId="2" fillId="22" borderId="9" xfId="0" applyFont="1" applyFill="1" applyBorder="1" applyAlignment="1">
      <alignment vertical="center" wrapText="1"/>
    </xf>
    <xf numFmtId="0" fontId="2" fillId="22" borderId="9" xfId="0" applyFont="1" applyFill="1" applyBorder="1" applyAlignment="1">
      <alignment horizontal="center" vertical="center" wrapText="1"/>
    </xf>
    <xf numFmtId="0" fontId="2" fillId="22" borderId="1" xfId="0" applyFont="1" applyFill="1" applyBorder="1" applyAlignment="1">
      <alignment horizontal="left" vertical="center"/>
    </xf>
    <xf numFmtId="0" fontId="2" fillId="22" borderId="2" xfId="0" applyFont="1" applyFill="1" applyBorder="1" applyAlignment="1">
      <alignment vertical="center" wrapText="1"/>
    </xf>
    <xf numFmtId="1" fontId="2" fillId="22" borderId="1" xfId="0" applyNumberFormat="1" applyFont="1" applyFill="1" applyBorder="1" applyAlignment="1">
      <alignment horizontal="center" vertical="center" wrapText="1"/>
    </xf>
    <xf numFmtId="1" fontId="2" fillId="22" borderId="2" xfId="0" applyNumberFormat="1" applyFont="1" applyFill="1" applyBorder="1" applyAlignment="1">
      <alignment horizontal="center" vertical="center" wrapText="1"/>
    </xf>
    <xf numFmtId="0" fontId="2" fillId="22" borderId="3" xfId="0" applyFont="1" applyFill="1" applyBorder="1" applyAlignment="1">
      <alignment vertical="center" wrapText="1"/>
    </xf>
    <xf numFmtId="9" fontId="2" fillId="0" borderId="0" xfId="2" applyFont="1" applyBorder="1" applyAlignment="1">
      <alignment horizontal="center" vertical="center" wrapText="1"/>
    </xf>
    <xf numFmtId="1" fontId="2"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vertical="center" wrapText="1"/>
    </xf>
    <xf numFmtId="9" fontId="2" fillId="0" borderId="5" xfId="2" applyFont="1" applyBorder="1" applyAlignment="1">
      <alignment horizontal="center" vertical="center" wrapText="1"/>
    </xf>
    <xf numFmtId="0" fontId="12" fillId="0" borderId="0" xfId="0" applyFont="1" applyAlignment="1">
      <alignment vertical="center" wrapText="1"/>
    </xf>
    <xf numFmtId="9" fontId="0" fillId="4" borderId="0" xfId="2" applyFont="1" applyFill="1" applyAlignment="1">
      <alignment horizontal="center" vertical="center" wrapText="1"/>
    </xf>
    <xf numFmtId="0" fontId="2" fillId="5"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0" borderId="0" xfId="0" applyFont="1" applyFill="1" applyAlignment="1">
      <alignment horizontal="center" vertical="center" wrapText="1"/>
    </xf>
    <xf numFmtId="9" fontId="0" fillId="0" borderId="0" xfId="2" applyFont="1" applyAlignment="1">
      <alignment horizontal="center" vertical="center" wrapText="1"/>
    </xf>
    <xf numFmtId="9" fontId="2" fillId="0" borderId="0" xfId="2" applyFont="1" applyAlignment="1">
      <alignment horizontal="center" vertical="center" wrapText="1"/>
    </xf>
    <xf numFmtId="9" fontId="0" fillId="5" borderId="0" xfId="2" applyFont="1" applyFill="1" applyAlignment="1">
      <alignment horizontal="center" vertical="center" wrapText="1"/>
    </xf>
    <xf numFmtId="9" fontId="0" fillId="3" borderId="0" xfId="2" applyFont="1" applyFill="1" applyAlignment="1">
      <alignment horizontal="center" vertical="center" wrapText="1"/>
    </xf>
    <xf numFmtId="9" fontId="0" fillId="2" borderId="0" xfId="2" applyFont="1" applyFill="1" applyAlignment="1">
      <alignment horizontal="center" vertical="center" wrapText="1"/>
    </xf>
    <xf numFmtId="9" fontId="0" fillId="15" borderId="0" xfId="2" applyFont="1" applyFill="1" applyAlignment="1">
      <alignment horizontal="center" vertical="center" wrapText="1"/>
    </xf>
    <xf numFmtId="9" fontId="0" fillId="14" borderId="0" xfId="2" applyFont="1" applyFill="1" applyAlignment="1">
      <alignment horizontal="center" vertical="center" wrapText="1"/>
    </xf>
    <xf numFmtId="9" fontId="0" fillId="6" borderId="0" xfId="2" applyFont="1" applyFill="1" applyAlignment="1">
      <alignment horizontal="center" vertical="center" wrapText="1"/>
    </xf>
    <xf numFmtId="9" fontId="0" fillId="7" borderId="0" xfId="2" applyFont="1" applyFill="1" applyAlignment="1">
      <alignment horizontal="center" vertical="center" wrapText="1"/>
    </xf>
    <xf numFmtId="9" fontId="0" fillId="8" borderId="0" xfId="2" applyFont="1" applyFill="1" applyAlignment="1">
      <alignment horizontal="center" vertical="center" wrapText="1"/>
    </xf>
    <xf numFmtId="9" fontId="0" fillId="12" borderId="0" xfId="2" applyFont="1" applyFill="1" applyAlignment="1">
      <alignment horizontal="center" vertical="center" wrapText="1"/>
    </xf>
    <xf numFmtId="9" fontId="0" fillId="9" borderId="0" xfId="2" applyFont="1" applyFill="1" applyAlignment="1">
      <alignment horizontal="center" vertical="center" wrapText="1"/>
    </xf>
    <xf numFmtId="9" fontId="0" fillId="10" borderId="0" xfId="2" applyFont="1" applyFill="1" applyAlignment="1">
      <alignment horizontal="center" vertical="center" wrapText="1"/>
    </xf>
    <xf numFmtId="9" fontId="0" fillId="11" borderId="0" xfId="2" applyFont="1" applyFill="1" applyAlignment="1">
      <alignment horizontal="center" vertical="center" wrapText="1"/>
    </xf>
    <xf numFmtId="9" fontId="0" fillId="13" borderId="0" xfId="2" applyFont="1" applyFill="1" applyAlignment="1">
      <alignment horizontal="center" vertical="center" wrapText="1"/>
    </xf>
    <xf numFmtId="9" fontId="0" fillId="0" borderId="0" xfId="2" applyFont="1" applyFill="1" applyAlignment="1">
      <alignment horizontal="center" vertical="center" wrapText="1"/>
    </xf>
    <xf numFmtId="0" fontId="2" fillId="22"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3" borderId="0" xfId="0" applyFont="1" applyFill="1" applyBorder="1" applyAlignment="1">
      <alignment horizontal="center" vertical="center" wrapText="1"/>
    </xf>
    <xf numFmtId="165" fontId="0" fillId="12" borderId="0" xfId="0" applyNumberFormat="1" applyFill="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9" xfId="0" applyFont="1" applyBorder="1" applyAlignment="1">
      <alignment horizontal="center" vertical="center"/>
    </xf>
    <xf numFmtId="0" fontId="2" fillId="0" borderId="12" xfId="0" applyFont="1" applyBorder="1" applyAlignment="1">
      <alignment horizontal="center" vertical="center" textRotation="90"/>
    </xf>
    <xf numFmtId="0" fontId="2" fillId="0" borderId="11" xfId="0" applyFont="1" applyBorder="1" applyAlignment="1">
      <alignment horizontal="center" vertical="center" textRotation="90"/>
    </xf>
    <xf numFmtId="0" fontId="2" fillId="0" borderId="3"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6" xfId="0" applyFont="1" applyBorder="1" applyAlignment="1">
      <alignment horizontal="center" vertical="center" textRotation="90"/>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9" fontId="0" fillId="0" borderId="0" xfId="2"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00FF99"/>
      <color rgb="FFCCFFCC"/>
      <color rgb="FFFFCCFF"/>
      <color rgb="FFFFCCCC"/>
      <color rgb="FFFF9999"/>
      <color rgb="FFFF33CC"/>
      <color rgb="FFFD9BF8"/>
      <color rgb="FFE6B2D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8"/>
  <sheetViews>
    <sheetView topLeftCell="B1" zoomScale="60" zoomScaleNormal="60" workbookViewId="0">
      <selection activeCell="N14" sqref="N14"/>
    </sheetView>
  </sheetViews>
  <sheetFormatPr defaultColWidth="9.109375" defaultRowHeight="14.4" x14ac:dyDescent="0.3"/>
  <cols>
    <col min="1" max="1" width="0" style="23" hidden="1" customWidth="1"/>
    <col min="2" max="2" width="26.88671875" style="3" bestFit="1" customWidth="1"/>
    <col min="3" max="3" width="30.44140625" style="3" customWidth="1"/>
    <col min="4" max="4" width="12.5546875" style="3" customWidth="1"/>
    <col min="5" max="5" width="2.5546875" style="3" customWidth="1"/>
    <col min="6" max="7" width="11.44140625" style="95" customWidth="1"/>
    <col min="8" max="8" width="14.44140625" style="95" customWidth="1"/>
    <col min="9" max="9" width="11.44140625" style="95" customWidth="1"/>
    <col min="10" max="10" width="2.5546875" style="95" customWidth="1"/>
    <col min="11" max="12" width="12.6640625" style="95" customWidth="1"/>
    <col min="13" max="13" width="13.88671875" style="95" customWidth="1"/>
    <col min="14" max="14" width="12.6640625" style="95" customWidth="1"/>
    <col min="15" max="15" width="2.5546875" style="3" customWidth="1"/>
    <col min="16" max="16" width="15.88671875" style="2" customWidth="1"/>
    <col min="17" max="17" width="27.44140625" style="2" customWidth="1"/>
    <col min="18" max="18" width="29.5546875" style="2" customWidth="1"/>
    <col min="19" max="19" width="3.6640625" style="3" customWidth="1"/>
    <col min="20" max="23" width="18.6640625" style="95" customWidth="1"/>
    <col min="24" max="24" width="2.33203125" style="95" customWidth="1"/>
    <col min="25" max="25" width="9.109375" style="95"/>
    <col min="26" max="26" width="21.33203125" style="3" customWidth="1"/>
    <col min="27" max="27" width="9.109375" style="95"/>
    <col min="28" max="16384" width="9.109375" style="3"/>
  </cols>
  <sheetData>
    <row r="1" spans="1:34" ht="15" x14ac:dyDescent="0.25">
      <c r="B1" s="92"/>
      <c r="C1" s="93"/>
      <c r="D1" s="94"/>
      <c r="F1" s="273" t="s">
        <v>213</v>
      </c>
      <c r="G1" s="273"/>
      <c r="H1" s="273"/>
      <c r="I1" s="273"/>
      <c r="K1" s="273" t="s">
        <v>214</v>
      </c>
      <c r="L1" s="273"/>
      <c r="M1" s="273"/>
      <c r="P1" s="273" t="s">
        <v>215</v>
      </c>
      <c r="Q1" s="273"/>
      <c r="R1" s="273"/>
    </row>
    <row r="2" spans="1:34" s="6" customFormat="1" ht="45" x14ac:dyDescent="0.25">
      <c r="A2" s="24"/>
      <c r="B2" s="96"/>
      <c r="C2" s="97" t="s">
        <v>216</v>
      </c>
      <c r="D2" s="98"/>
      <c r="F2" s="64" t="s">
        <v>217</v>
      </c>
      <c r="G2" s="64" t="s">
        <v>218</v>
      </c>
      <c r="H2" s="64" t="s">
        <v>219</v>
      </c>
      <c r="I2" s="64" t="s">
        <v>220</v>
      </c>
      <c r="J2" s="5"/>
      <c r="K2" s="64" t="s">
        <v>221</v>
      </c>
      <c r="L2" s="64" t="s">
        <v>222</v>
      </c>
      <c r="M2" s="64" t="s">
        <v>223</v>
      </c>
      <c r="N2" s="64" t="s">
        <v>220</v>
      </c>
      <c r="P2" s="99" t="s">
        <v>224</v>
      </c>
      <c r="Q2" s="99" t="s">
        <v>225</v>
      </c>
      <c r="R2" s="99" t="s">
        <v>226</v>
      </c>
      <c r="T2" s="64" t="s">
        <v>227</v>
      </c>
      <c r="U2" s="64" t="s">
        <v>385</v>
      </c>
      <c r="V2" s="64" t="s">
        <v>389</v>
      </c>
      <c r="W2" s="64" t="s">
        <v>228</v>
      </c>
      <c r="X2" s="162"/>
      <c r="Y2" s="5"/>
      <c r="AA2" s="5"/>
    </row>
    <row r="3" spans="1:34" s="1" customFormat="1" ht="89.25" customHeight="1" x14ac:dyDescent="0.3">
      <c r="A3" s="100"/>
      <c r="B3" s="101" t="s">
        <v>220</v>
      </c>
      <c r="C3" s="27" t="s">
        <v>229</v>
      </c>
      <c r="D3" s="102" t="s">
        <v>230</v>
      </c>
      <c r="F3" s="103">
        <f>F7+F59+F44</f>
        <v>806</v>
      </c>
      <c r="G3" s="104">
        <f>G7+G59+G44</f>
        <v>185</v>
      </c>
      <c r="H3" s="104">
        <f>H7+H59+H44</f>
        <v>56</v>
      </c>
      <c r="I3" s="105">
        <f>I7+I59+I44</f>
        <v>1047</v>
      </c>
      <c r="J3" s="106"/>
      <c r="K3" s="103">
        <f>K7+K59+K44</f>
        <v>217</v>
      </c>
      <c r="L3" s="104">
        <f>L7+L59+L44</f>
        <v>69</v>
      </c>
      <c r="M3" s="104">
        <f>M7+M59+M44</f>
        <v>737</v>
      </c>
      <c r="N3" s="105">
        <f>N7+N59+N44</f>
        <v>1023</v>
      </c>
      <c r="P3" s="107"/>
      <c r="Q3" s="27"/>
      <c r="R3" s="102"/>
      <c r="T3" s="108"/>
      <c r="U3" s="105"/>
      <c r="V3" s="105"/>
      <c r="W3" s="105"/>
      <c r="X3" s="116"/>
      <c r="Y3" s="278" t="s">
        <v>843</v>
      </c>
      <c r="Z3" s="280" t="s">
        <v>801</v>
      </c>
      <c r="AA3" s="276" t="s">
        <v>844</v>
      </c>
    </row>
    <row r="4" spans="1:34" s="1" customFormat="1" ht="60" customHeight="1" x14ac:dyDescent="0.3">
      <c r="A4" s="100"/>
      <c r="B4" s="109"/>
      <c r="C4" s="110" t="s">
        <v>231</v>
      </c>
      <c r="D4" s="111" t="s">
        <v>232</v>
      </c>
      <c r="F4" s="112">
        <f>F3/$I$3</f>
        <v>0.76981852913085003</v>
      </c>
      <c r="G4" s="113">
        <f>G3/$I$3</f>
        <v>0.1766953199617956</v>
      </c>
      <c r="H4" s="113">
        <f>H3/$I$3</f>
        <v>5.3486150907354348E-2</v>
      </c>
      <c r="I4" s="114">
        <f>I3/$I$3</f>
        <v>1</v>
      </c>
      <c r="J4" s="106"/>
      <c r="K4" s="112">
        <f>K3/$N$3</f>
        <v>0.21212121212121213</v>
      </c>
      <c r="L4" s="113">
        <f>L3/$N$3</f>
        <v>6.7448680351906154E-2</v>
      </c>
      <c r="M4" s="113">
        <f>M3/$N$3</f>
        <v>0.72043010752688175</v>
      </c>
      <c r="N4" s="114">
        <f>N3/$N$3</f>
        <v>1</v>
      </c>
      <c r="P4" s="96"/>
      <c r="Q4" s="97"/>
      <c r="R4" s="98"/>
      <c r="T4" s="115"/>
      <c r="U4" s="114"/>
      <c r="V4" s="114"/>
      <c r="W4" s="114"/>
      <c r="X4" s="165"/>
      <c r="Y4" s="279"/>
      <c r="Z4" s="281"/>
      <c r="AA4" s="277"/>
    </row>
    <row r="5" spans="1:34" s="1" customFormat="1" ht="15" x14ac:dyDescent="0.25">
      <c r="A5" s="100"/>
      <c r="F5" s="116"/>
      <c r="G5" s="116"/>
      <c r="H5" s="116"/>
      <c r="I5" s="116"/>
      <c r="J5" s="106"/>
      <c r="K5" s="116"/>
      <c r="L5" s="116"/>
      <c r="M5" s="116"/>
      <c r="N5" s="116"/>
      <c r="P5" s="117"/>
      <c r="Q5" s="117"/>
      <c r="R5" s="117"/>
      <c r="T5" s="116"/>
      <c r="U5" s="116"/>
      <c r="V5" s="116"/>
      <c r="W5" s="116"/>
      <c r="X5" s="116"/>
      <c r="Y5" s="106"/>
      <c r="AA5" s="106"/>
    </row>
    <row r="6" spans="1:34" s="1" customFormat="1" ht="15" x14ac:dyDescent="0.25">
      <c r="A6" s="100"/>
      <c r="F6" s="116"/>
      <c r="G6" s="116"/>
      <c r="H6" s="116"/>
      <c r="I6" s="116"/>
      <c r="J6" s="106"/>
      <c r="K6" s="116"/>
      <c r="L6" s="116"/>
      <c r="M6" s="116"/>
      <c r="N6" s="116"/>
      <c r="P6" s="117"/>
      <c r="Q6" s="117"/>
      <c r="R6" s="117"/>
      <c r="T6" s="116"/>
      <c r="U6" s="116"/>
      <c r="V6" s="116"/>
      <c r="W6" s="116"/>
      <c r="X6" s="116"/>
      <c r="Y6" s="106"/>
      <c r="AA6" s="106"/>
    </row>
    <row r="7" spans="1:34" ht="45" customHeight="1" x14ac:dyDescent="0.3">
      <c r="B7" s="101" t="s">
        <v>233</v>
      </c>
      <c r="C7" s="118"/>
      <c r="D7" s="118"/>
      <c r="E7" s="93"/>
      <c r="F7" s="119">
        <f>SUM(F10:F40)</f>
        <v>711</v>
      </c>
      <c r="G7" s="120">
        <f>SUM(G10:G40)</f>
        <v>102</v>
      </c>
      <c r="H7" s="120">
        <f>SUM(H10:H40)</f>
        <v>54</v>
      </c>
      <c r="I7" s="105">
        <f>F7+G7+H7</f>
        <v>867</v>
      </c>
      <c r="J7" s="120"/>
      <c r="K7" s="119">
        <f>SUM(K10:K40)</f>
        <v>132</v>
      </c>
      <c r="L7" s="120">
        <f>SUM(L10:L40)</f>
        <v>49</v>
      </c>
      <c r="M7" s="120">
        <f>SUM(M10:M40)</f>
        <v>664</v>
      </c>
      <c r="N7" s="105">
        <f>K7+L7+M7</f>
        <v>845</v>
      </c>
      <c r="O7" s="93"/>
      <c r="P7" s="267" t="s">
        <v>234</v>
      </c>
      <c r="Q7" s="268" t="s">
        <v>235</v>
      </c>
      <c r="R7" s="269"/>
      <c r="T7" s="108">
        <f>SUM(T10:T78)</f>
        <v>19</v>
      </c>
      <c r="U7" s="108">
        <f>SUM(U10:U78)</f>
        <v>600</v>
      </c>
      <c r="V7" s="108">
        <f>SUM(V10:V78)</f>
        <v>446</v>
      </c>
      <c r="W7" s="108">
        <f>SUM(W10:W78)</f>
        <v>195</v>
      </c>
      <c r="X7" s="116"/>
      <c r="Y7" s="274"/>
      <c r="Z7" s="166"/>
      <c r="AA7" s="108">
        <f>SUM(AA10:AA78)</f>
        <v>195</v>
      </c>
      <c r="AC7" s="158">
        <f>AA7/W7</f>
        <v>1</v>
      </c>
      <c r="AF7" s="3">
        <f>AA7-W11</f>
        <v>111</v>
      </c>
      <c r="AH7" s="3">
        <f>W7-AA7</f>
        <v>0</v>
      </c>
    </row>
    <row r="8" spans="1:34" ht="45" customHeight="1" x14ac:dyDescent="0.3">
      <c r="B8" s="121"/>
      <c r="C8" s="122"/>
      <c r="D8" s="122"/>
      <c r="E8" s="122"/>
      <c r="F8" s="123">
        <f>F7/$I$7</f>
        <v>0.82006920415224915</v>
      </c>
      <c r="G8" s="124">
        <f>G7/$I$7</f>
        <v>0.11764705882352941</v>
      </c>
      <c r="H8" s="124">
        <f>H7/$I$7</f>
        <v>6.228373702422145E-2</v>
      </c>
      <c r="I8" s="114">
        <f>I7/$I$7</f>
        <v>1</v>
      </c>
      <c r="J8" s="125"/>
      <c r="K8" s="123">
        <f>K7/$N$7</f>
        <v>0.15621301775147928</v>
      </c>
      <c r="L8" s="124">
        <f>L7/$N$7</f>
        <v>5.7988165680473373E-2</v>
      </c>
      <c r="M8" s="124">
        <f>M7/$N$7</f>
        <v>0.78579881656804729</v>
      </c>
      <c r="N8" s="114">
        <f>N7/$N$7</f>
        <v>1</v>
      </c>
      <c r="O8" s="122"/>
      <c r="P8" s="270" t="s">
        <v>236</v>
      </c>
      <c r="Q8" s="271" t="s">
        <v>237</v>
      </c>
      <c r="R8" s="272"/>
      <c r="T8" s="115"/>
      <c r="U8" s="114"/>
      <c r="V8" s="114"/>
      <c r="W8" s="114"/>
      <c r="X8" s="165"/>
      <c r="Y8" s="275"/>
      <c r="Z8" s="167"/>
      <c r="AA8" s="167"/>
    </row>
    <row r="9" spans="1:34" ht="15" x14ac:dyDescent="0.25">
      <c r="B9" s="121"/>
      <c r="C9" s="122"/>
      <c r="D9" s="122"/>
      <c r="E9" s="122"/>
      <c r="F9" s="125"/>
      <c r="G9" s="125"/>
      <c r="H9" s="125"/>
      <c r="I9" s="125"/>
      <c r="J9" s="125"/>
      <c r="K9" s="125"/>
      <c r="L9" s="125"/>
      <c r="M9" s="125"/>
      <c r="N9" s="125"/>
      <c r="O9" s="122"/>
      <c r="P9" s="31"/>
      <c r="Q9" s="31"/>
      <c r="R9" s="126"/>
      <c r="T9" s="125"/>
      <c r="U9" s="125"/>
      <c r="V9" s="125"/>
      <c r="W9" s="125"/>
      <c r="X9" s="125"/>
    </row>
    <row r="10" spans="1:34" ht="45" customHeight="1" x14ac:dyDescent="0.25">
      <c r="A10" s="23">
        <v>1</v>
      </c>
      <c r="B10" s="121" t="s">
        <v>238</v>
      </c>
      <c r="C10" s="122" t="s">
        <v>239</v>
      </c>
      <c r="D10" s="122" t="s">
        <v>240</v>
      </c>
      <c r="E10" s="122"/>
      <c r="F10" s="125">
        <v>245</v>
      </c>
      <c r="G10" s="125">
        <v>50</v>
      </c>
      <c r="H10" s="125">
        <v>40</v>
      </c>
      <c r="I10" s="116">
        <f t="shared" ref="I10:I35" si="0">F10+G10+H10</f>
        <v>335</v>
      </c>
      <c r="J10" s="125"/>
      <c r="K10" s="125">
        <v>12</v>
      </c>
      <c r="L10" s="125">
        <v>2</v>
      </c>
      <c r="M10" s="125">
        <v>311</v>
      </c>
      <c r="N10" s="116">
        <f t="shared" ref="N10:N35" si="1">K10+L10+M10</f>
        <v>325</v>
      </c>
      <c r="O10" s="122"/>
      <c r="P10" s="31" t="s">
        <v>35</v>
      </c>
      <c r="Q10" s="127" t="s">
        <v>241</v>
      </c>
      <c r="R10" s="126"/>
      <c r="T10" s="103">
        <v>1</v>
      </c>
      <c r="U10" s="104">
        <v>166</v>
      </c>
      <c r="V10" s="104">
        <v>110</v>
      </c>
      <c r="W10" s="105">
        <v>12</v>
      </c>
      <c r="X10" s="116"/>
      <c r="Y10" s="119" t="s">
        <v>384</v>
      </c>
      <c r="Z10" s="168">
        <f>W10/U10</f>
        <v>7.2289156626506021E-2</v>
      </c>
      <c r="AA10" s="169">
        <f>W10</f>
        <v>12</v>
      </c>
    </row>
    <row r="11" spans="1:34" ht="45" customHeight="1" x14ac:dyDescent="0.3">
      <c r="A11" s="23">
        <v>2</v>
      </c>
      <c r="B11" s="30">
        <v>3663</v>
      </c>
      <c r="C11" s="122" t="s">
        <v>242</v>
      </c>
      <c r="D11" s="122" t="s">
        <v>240</v>
      </c>
      <c r="E11" s="122"/>
      <c r="F11" s="125">
        <v>175</v>
      </c>
      <c r="G11" s="125">
        <v>12</v>
      </c>
      <c r="H11" s="125">
        <v>4</v>
      </c>
      <c r="I11" s="116">
        <f t="shared" si="0"/>
        <v>191</v>
      </c>
      <c r="J11" s="125"/>
      <c r="K11" s="125">
        <v>94</v>
      </c>
      <c r="L11" s="125">
        <v>19</v>
      </c>
      <c r="M11" s="125">
        <v>76</v>
      </c>
      <c r="N11" s="116">
        <f t="shared" si="1"/>
        <v>189</v>
      </c>
      <c r="O11" s="122"/>
      <c r="P11" s="31" t="s">
        <v>35</v>
      </c>
      <c r="Q11" s="127" t="s">
        <v>243</v>
      </c>
      <c r="R11" s="126"/>
      <c r="T11" s="128">
        <v>1</v>
      </c>
      <c r="U11" s="116">
        <v>190</v>
      </c>
      <c r="V11" s="116">
        <v>160</v>
      </c>
      <c r="W11" s="129">
        <f>39+13+32</f>
        <v>84</v>
      </c>
      <c r="X11" s="116"/>
      <c r="Y11" s="152" t="s">
        <v>384</v>
      </c>
      <c r="Z11" s="170">
        <f t="shared" ref="Z11:Z38" si="2">W11/U11</f>
        <v>0.44210526315789472</v>
      </c>
      <c r="AA11" s="153">
        <f t="shared" ref="AA11:AA12" si="3">W11</f>
        <v>84</v>
      </c>
    </row>
    <row r="12" spans="1:34" ht="45" customHeight="1" x14ac:dyDescent="0.3">
      <c r="A12" s="23">
        <v>3</v>
      </c>
      <c r="B12" s="121" t="s">
        <v>244</v>
      </c>
      <c r="C12" s="122" t="s">
        <v>245</v>
      </c>
      <c r="D12" s="122" t="s">
        <v>246</v>
      </c>
      <c r="E12" s="122"/>
      <c r="F12" s="125">
        <v>72</v>
      </c>
      <c r="G12" s="125">
        <v>4</v>
      </c>
      <c r="H12" s="125">
        <v>3</v>
      </c>
      <c r="I12" s="116">
        <f t="shared" si="0"/>
        <v>79</v>
      </c>
      <c r="J12" s="125"/>
      <c r="K12" s="125">
        <v>4</v>
      </c>
      <c r="L12" s="125">
        <v>4</v>
      </c>
      <c r="M12" s="125">
        <v>68</v>
      </c>
      <c r="N12" s="116">
        <f t="shared" si="1"/>
        <v>76</v>
      </c>
      <c r="O12" s="122"/>
      <c r="P12" s="31" t="s">
        <v>247</v>
      </c>
      <c r="Q12" s="127" t="s">
        <v>248</v>
      </c>
      <c r="R12" s="130" t="s">
        <v>249</v>
      </c>
      <c r="T12" s="128">
        <v>0</v>
      </c>
      <c r="U12" s="116"/>
      <c r="V12" s="116"/>
      <c r="W12" s="129">
        <v>12</v>
      </c>
      <c r="X12" s="116"/>
      <c r="Y12" s="152" t="s">
        <v>384</v>
      </c>
      <c r="Z12" s="170" t="e">
        <f t="shared" si="2"/>
        <v>#DIV/0!</v>
      </c>
      <c r="AA12" s="153">
        <f t="shared" si="3"/>
        <v>12</v>
      </c>
    </row>
    <row r="13" spans="1:34" ht="45" customHeight="1" x14ac:dyDescent="0.3">
      <c r="A13" s="23">
        <v>4</v>
      </c>
      <c r="B13" s="121" t="s">
        <v>250</v>
      </c>
      <c r="C13" s="122" t="s">
        <v>251</v>
      </c>
      <c r="D13" s="122" t="s">
        <v>246</v>
      </c>
      <c r="E13" s="122"/>
      <c r="F13" s="125">
        <v>30</v>
      </c>
      <c r="G13" s="125">
        <v>3</v>
      </c>
      <c r="H13" s="125">
        <v>0</v>
      </c>
      <c r="I13" s="116">
        <f t="shared" si="0"/>
        <v>33</v>
      </c>
      <c r="J13" s="125"/>
      <c r="K13" s="125">
        <v>0</v>
      </c>
      <c r="L13" s="125">
        <v>0</v>
      </c>
      <c r="M13" s="125">
        <v>33</v>
      </c>
      <c r="N13" s="116">
        <f t="shared" si="1"/>
        <v>33</v>
      </c>
      <c r="O13" s="122"/>
      <c r="P13" s="31" t="s">
        <v>247</v>
      </c>
      <c r="Q13" s="31" t="s">
        <v>34</v>
      </c>
      <c r="R13" s="126"/>
      <c r="T13" s="128">
        <v>1</v>
      </c>
      <c r="U13" s="116">
        <v>38</v>
      </c>
      <c r="V13" s="116">
        <v>29</v>
      </c>
      <c r="W13" s="129">
        <v>9</v>
      </c>
      <c r="X13" s="116"/>
      <c r="Y13" s="152" t="s">
        <v>384</v>
      </c>
      <c r="Z13" s="170">
        <f t="shared" si="2"/>
        <v>0.23684210526315788</v>
      </c>
      <c r="AA13" s="153">
        <v>9</v>
      </c>
    </row>
    <row r="14" spans="1:34" ht="45" customHeight="1" x14ac:dyDescent="0.3">
      <c r="A14" s="23">
        <v>5</v>
      </c>
      <c r="B14" s="121" t="s">
        <v>252</v>
      </c>
      <c r="C14" s="122" t="s">
        <v>253</v>
      </c>
      <c r="D14" s="122" t="s">
        <v>240</v>
      </c>
      <c r="E14" s="122"/>
      <c r="F14" s="125">
        <v>30</v>
      </c>
      <c r="G14" s="125">
        <v>0</v>
      </c>
      <c r="H14" s="125">
        <v>0</v>
      </c>
      <c r="I14" s="116">
        <f t="shared" si="0"/>
        <v>30</v>
      </c>
      <c r="J14" s="125"/>
      <c r="K14" s="125">
        <v>2</v>
      </c>
      <c r="L14" s="125">
        <v>1</v>
      </c>
      <c r="M14" s="125">
        <v>27</v>
      </c>
      <c r="N14" s="116">
        <f t="shared" si="1"/>
        <v>30</v>
      </c>
      <c r="O14" s="122"/>
      <c r="P14" s="31" t="s">
        <v>34</v>
      </c>
      <c r="Q14" s="31"/>
      <c r="R14" s="126"/>
      <c r="T14" s="128"/>
      <c r="U14" s="116"/>
      <c r="V14" s="116"/>
      <c r="W14" s="129"/>
      <c r="X14" s="116"/>
      <c r="Y14" s="152"/>
      <c r="Z14" s="170"/>
      <c r="AA14" s="153"/>
    </row>
    <row r="15" spans="1:34" ht="45" customHeight="1" x14ac:dyDescent="0.3">
      <c r="A15" s="23">
        <v>6</v>
      </c>
      <c r="B15" s="121" t="s">
        <v>254</v>
      </c>
      <c r="C15" s="122" t="s">
        <v>255</v>
      </c>
      <c r="D15" s="122" t="s">
        <v>240</v>
      </c>
      <c r="E15" s="122"/>
      <c r="F15" s="125">
        <v>18</v>
      </c>
      <c r="G15" s="125">
        <v>7</v>
      </c>
      <c r="H15" s="125">
        <v>2</v>
      </c>
      <c r="I15" s="116">
        <f t="shared" si="0"/>
        <v>27</v>
      </c>
      <c r="J15" s="125"/>
      <c r="K15" s="125">
        <v>1</v>
      </c>
      <c r="L15" s="125">
        <v>2</v>
      </c>
      <c r="M15" s="125">
        <v>22</v>
      </c>
      <c r="N15" s="116">
        <f t="shared" si="1"/>
        <v>25</v>
      </c>
      <c r="O15" s="122"/>
      <c r="P15" s="31" t="s">
        <v>35</v>
      </c>
      <c r="Q15" s="131" t="s">
        <v>256</v>
      </c>
      <c r="R15" s="126"/>
      <c r="T15" s="128">
        <v>1</v>
      </c>
      <c r="U15" s="116">
        <v>18</v>
      </c>
      <c r="V15" s="116">
        <v>9</v>
      </c>
      <c r="W15" s="129">
        <v>6</v>
      </c>
      <c r="X15" s="116"/>
      <c r="Y15" s="152" t="s">
        <v>384</v>
      </c>
      <c r="Z15" s="170">
        <f t="shared" si="2"/>
        <v>0.33333333333333331</v>
      </c>
      <c r="AA15" s="153">
        <f t="shared" ref="AA15" si="4">W15</f>
        <v>6</v>
      </c>
    </row>
    <row r="16" spans="1:34" ht="45" customHeight="1" x14ac:dyDescent="0.3">
      <c r="A16" s="23">
        <v>7</v>
      </c>
      <c r="B16" s="121" t="s">
        <v>257</v>
      </c>
      <c r="C16" s="122" t="s">
        <v>258</v>
      </c>
      <c r="D16" s="122" t="s">
        <v>240</v>
      </c>
      <c r="E16" s="122"/>
      <c r="F16" s="125">
        <v>25</v>
      </c>
      <c r="G16" s="125">
        <v>2</v>
      </c>
      <c r="H16" s="125">
        <v>0</v>
      </c>
      <c r="I16" s="116">
        <f t="shared" si="0"/>
        <v>27</v>
      </c>
      <c r="J16" s="125"/>
      <c r="K16" s="125">
        <v>6</v>
      </c>
      <c r="L16" s="125">
        <v>0</v>
      </c>
      <c r="M16" s="125">
        <v>21</v>
      </c>
      <c r="N16" s="116">
        <f t="shared" si="1"/>
        <v>27</v>
      </c>
      <c r="O16" s="122"/>
      <c r="P16" s="31"/>
      <c r="Q16" s="31"/>
      <c r="R16" s="126"/>
      <c r="T16" s="128"/>
      <c r="U16" s="116"/>
      <c r="V16" s="116"/>
      <c r="W16" s="129"/>
      <c r="X16" s="116"/>
      <c r="Y16" s="152"/>
      <c r="Z16" s="170"/>
      <c r="AA16" s="153"/>
    </row>
    <row r="17" spans="1:27" ht="45" customHeight="1" x14ac:dyDescent="0.3">
      <c r="A17" s="23">
        <v>8</v>
      </c>
      <c r="B17" s="121" t="s">
        <v>259</v>
      </c>
      <c r="C17" s="122" t="s">
        <v>260</v>
      </c>
      <c r="D17" s="122" t="s">
        <v>240</v>
      </c>
      <c r="E17" s="122"/>
      <c r="F17" s="125">
        <v>17</v>
      </c>
      <c r="G17" s="125">
        <v>0</v>
      </c>
      <c r="H17" s="125">
        <v>0</v>
      </c>
      <c r="I17" s="116">
        <f t="shared" si="0"/>
        <v>17</v>
      </c>
      <c r="J17" s="125"/>
      <c r="K17" s="125">
        <v>2</v>
      </c>
      <c r="L17" s="125">
        <v>1</v>
      </c>
      <c r="M17" s="125">
        <v>14</v>
      </c>
      <c r="N17" s="116">
        <f t="shared" si="1"/>
        <v>17</v>
      </c>
      <c r="O17" s="122"/>
      <c r="P17" s="31" t="s">
        <v>35</v>
      </c>
      <c r="Q17" s="31" t="s">
        <v>34</v>
      </c>
      <c r="R17" s="126"/>
      <c r="T17" s="128">
        <v>1</v>
      </c>
      <c r="U17" s="116">
        <v>23</v>
      </c>
      <c r="V17" s="116">
        <v>18</v>
      </c>
      <c r="W17" s="129">
        <v>8</v>
      </c>
      <c r="X17" s="116"/>
      <c r="Y17" s="152" t="s">
        <v>384</v>
      </c>
      <c r="Z17" s="170">
        <f t="shared" ref="Z17" si="5">W17/U17</f>
        <v>0.34782608695652173</v>
      </c>
      <c r="AA17" s="153">
        <f t="shared" ref="AA17" si="6">W17</f>
        <v>8</v>
      </c>
    </row>
    <row r="18" spans="1:27" ht="45" customHeight="1" x14ac:dyDescent="0.3">
      <c r="A18" s="23">
        <v>9</v>
      </c>
      <c r="B18" s="121" t="s">
        <v>261</v>
      </c>
      <c r="C18" s="122" t="s">
        <v>262</v>
      </c>
      <c r="D18" s="122" t="s">
        <v>263</v>
      </c>
      <c r="E18" s="122"/>
      <c r="F18" s="125">
        <v>16</v>
      </c>
      <c r="G18" s="125">
        <v>0</v>
      </c>
      <c r="H18" s="125">
        <v>0</v>
      </c>
      <c r="I18" s="116">
        <f t="shared" si="0"/>
        <v>16</v>
      </c>
      <c r="J18" s="125"/>
      <c r="K18" s="125">
        <v>0</v>
      </c>
      <c r="L18" s="125">
        <v>0</v>
      </c>
      <c r="M18" s="125">
        <v>16</v>
      </c>
      <c r="N18" s="116">
        <f t="shared" si="1"/>
        <v>16</v>
      </c>
      <c r="O18" s="122"/>
      <c r="P18" s="31" t="s">
        <v>34</v>
      </c>
      <c r="Q18" s="31"/>
      <c r="R18" s="132" t="s">
        <v>264</v>
      </c>
      <c r="T18" s="128">
        <v>1</v>
      </c>
      <c r="U18" s="116">
        <v>18</v>
      </c>
      <c r="V18" s="116">
        <v>12</v>
      </c>
      <c r="W18" s="129">
        <v>9</v>
      </c>
      <c r="X18" s="116"/>
      <c r="Y18" s="152" t="s">
        <v>384</v>
      </c>
      <c r="Z18" s="170">
        <f t="shared" ref="Z18" si="7">W18/U18</f>
        <v>0.5</v>
      </c>
      <c r="AA18" s="153">
        <f t="shared" ref="AA18" si="8">W18</f>
        <v>9</v>
      </c>
    </row>
    <row r="19" spans="1:27" ht="45" customHeight="1" x14ac:dyDescent="0.3">
      <c r="A19" s="23">
        <v>10</v>
      </c>
      <c r="B19" s="121" t="s">
        <v>265</v>
      </c>
      <c r="C19" s="122" t="s">
        <v>266</v>
      </c>
      <c r="D19" s="122" t="s">
        <v>246</v>
      </c>
      <c r="E19" s="122"/>
      <c r="F19" s="125">
        <v>14</v>
      </c>
      <c r="G19" s="125">
        <v>0</v>
      </c>
      <c r="H19" s="125">
        <v>0</v>
      </c>
      <c r="I19" s="116">
        <f t="shared" si="0"/>
        <v>14</v>
      </c>
      <c r="J19" s="125"/>
      <c r="K19" s="125">
        <v>3</v>
      </c>
      <c r="L19" s="125">
        <v>2</v>
      </c>
      <c r="M19" s="125">
        <v>9</v>
      </c>
      <c r="N19" s="116">
        <f t="shared" si="1"/>
        <v>14</v>
      </c>
      <c r="O19" s="122"/>
      <c r="P19" s="31" t="s">
        <v>35</v>
      </c>
      <c r="Q19" s="127" t="s">
        <v>267</v>
      </c>
      <c r="R19" s="132" t="s">
        <v>268</v>
      </c>
      <c r="T19" s="128"/>
      <c r="U19" s="116"/>
      <c r="V19" s="116"/>
      <c r="W19" s="129"/>
      <c r="X19" s="116"/>
      <c r="Y19" s="152"/>
      <c r="Z19" s="170"/>
      <c r="AA19" s="153"/>
    </row>
    <row r="20" spans="1:27" ht="45" customHeight="1" x14ac:dyDescent="0.3">
      <c r="A20" s="23">
        <v>11</v>
      </c>
      <c r="B20" s="121" t="s">
        <v>269</v>
      </c>
      <c r="C20" s="122" t="s">
        <v>270</v>
      </c>
      <c r="D20" s="122" t="s">
        <v>240</v>
      </c>
      <c r="E20" s="122"/>
      <c r="F20" s="125">
        <v>10</v>
      </c>
      <c r="G20" s="125">
        <v>3</v>
      </c>
      <c r="H20" s="125">
        <v>0</v>
      </c>
      <c r="I20" s="116">
        <f t="shared" si="0"/>
        <v>13</v>
      </c>
      <c r="J20" s="125"/>
      <c r="K20" s="125">
        <v>0</v>
      </c>
      <c r="L20" s="125">
        <v>0</v>
      </c>
      <c r="M20" s="125">
        <v>13</v>
      </c>
      <c r="N20" s="116">
        <f t="shared" si="1"/>
        <v>13</v>
      </c>
      <c r="O20" s="122"/>
      <c r="P20" s="31" t="s">
        <v>35</v>
      </c>
      <c r="Q20" s="31" t="s">
        <v>34</v>
      </c>
      <c r="R20" s="126" t="s">
        <v>271</v>
      </c>
      <c r="T20" s="128">
        <v>1</v>
      </c>
      <c r="U20" s="116">
        <v>11</v>
      </c>
      <c r="V20" s="116">
        <v>9</v>
      </c>
      <c r="W20" s="129">
        <v>6</v>
      </c>
      <c r="X20" s="116"/>
      <c r="Y20" s="152" t="s">
        <v>384</v>
      </c>
      <c r="Z20" s="170">
        <f t="shared" si="2"/>
        <v>0.54545454545454541</v>
      </c>
      <c r="AA20" s="153">
        <f>W20</f>
        <v>6</v>
      </c>
    </row>
    <row r="21" spans="1:27" ht="45" customHeight="1" x14ac:dyDescent="0.3">
      <c r="A21" s="23">
        <v>12</v>
      </c>
      <c r="B21" s="121" t="s">
        <v>272</v>
      </c>
      <c r="C21" s="122" t="s">
        <v>273</v>
      </c>
      <c r="D21" s="122" t="s">
        <v>240</v>
      </c>
      <c r="E21" s="122"/>
      <c r="F21" s="125">
        <v>7</v>
      </c>
      <c r="G21" s="125">
        <v>4</v>
      </c>
      <c r="H21" s="125">
        <v>0</v>
      </c>
      <c r="I21" s="116">
        <f t="shared" si="0"/>
        <v>11</v>
      </c>
      <c r="J21" s="125"/>
      <c r="K21" s="125">
        <v>1</v>
      </c>
      <c r="L21" s="125">
        <v>5</v>
      </c>
      <c r="M21" s="125">
        <v>5</v>
      </c>
      <c r="N21" s="116">
        <f t="shared" si="1"/>
        <v>11</v>
      </c>
      <c r="O21" s="122"/>
      <c r="P21" s="31" t="s">
        <v>247</v>
      </c>
      <c r="Q21" s="31"/>
      <c r="R21" s="126"/>
      <c r="T21" s="128">
        <v>1</v>
      </c>
      <c r="U21" s="116">
        <v>11</v>
      </c>
      <c r="V21" s="116">
        <v>8</v>
      </c>
      <c r="W21" s="129">
        <v>2</v>
      </c>
      <c r="X21" s="116"/>
      <c r="Y21" s="152" t="s">
        <v>384</v>
      </c>
      <c r="Z21" s="170">
        <f t="shared" si="2"/>
        <v>0.18181818181818182</v>
      </c>
      <c r="AA21" s="153">
        <f t="shared" ref="AA21" si="9">W21</f>
        <v>2</v>
      </c>
    </row>
    <row r="22" spans="1:27" ht="45" customHeight="1" x14ac:dyDescent="0.3">
      <c r="A22" s="23">
        <v>13</v>
      </c>
      <c r="B22" s="121" t="s">
        <v>274</v>
      </c>
      <c r="C22" s="122" t="s">
        <v>275</v>
      </c>
      <c r="D22" s="122" t="s">
        <v>240</v>
      </c>
      <c r="E22" s="122"/>
      <c r="F22" s="125">
        <v>6</v>
      </c>
      <c r="G22" s="125">
        <v>3</v>
      </c>
      <c r="H22" s="125">
        <v>1</v>
      </c>
      <c r="I22" s="116">
        <f t="shared" si="0"/>
        <v>10</v>
      </c>
      <c r="J22" s="125"/>
      <c r="K22" s="125">
        <v>0</v>
      </c>
      <c r="L22" s="125">
        <v>2</v>
      </c>
      <c r="M22" s="125">
        <v>7</v>
      </c>
      <c r="N22" s="116">
        <f t="shared" si="1"/>
        <v>9</v>
      </c>
      <c r="O22" s="122"/>
      <c r="P22" s="31" t="s">
        <v>35</v>
      </c>
      <c r="Q22" s="31" t="s">
        <v>34</v>
      </c>
      <c r="R22" s="133" t="s">
        <v>276</v>
      </c>
      <c r="T22" s="128"/>
      <c r="U22" s="116"/>
      <c r="V22" s="116"/>
      <c r="W22" s="129"/>
      <c r="X22" s="116"/>
      <c r="Y22" s="152"/>
      <c r="Z22" s="170"/>
      <c r="AA22" s="153"/>
    </row>
    <row r="23" spans="1:27" ht="45" customHeight="1" x14ac:dyDescent="0.3">
      <c r="A23" s="23">
        <v>14</v>
      </c>
      <c r="B23" s="121" t="s">
        <v>277</v>
      </c>
      <c r="C23" s="122" t="s">
        <v>278</v>
      </c>
      <c r="D23" s="122" t="s">
        <v>263</v>
      </c>
      <c r="E23" s="122"/>
      <c r="F23" s="125">
        <v>7</v>
      </c>
      <c r="G23" s="125">
        <v>0</v>
      </c>
      <c r="H23" s="125">
        <v>2</v>
      </c>
      <c r="I23" s="116">
        <f t="shared" si="0"/>
        <v>9</v>
      </c>
      <c r="J23" s="125"/>
      <c r="K23" s="125">
        <v>0</v>
      </c>
      <c r="L23" s="125">
        <v>0</v>
      </c>
      <c r="M23" s="125">
        <v>7</v>
      </c>
      <c r="N23" s="116">
        <f t="shared" si="1"/>
        <v>7</v>
      </c>
      <c r="O23" s="122"/>
      <c r="P23" s="31" t="s">
        <v>35</v>
      </c>
      <c r="Q23" s="31" t="s">
        <v>34</v>
      </c>
      <c r="R23" s="126"/>
      <c r="T23" s="128">
        <v>1</v>
      </c>
      <c r="U23" s="116">
        <v>7</v>
      </c>
      <c r="V23" s="116">
        <v>4</v>
      </c>
      <c r="W23" s="129">
        <v>4</v>
      </c>
      <c r="X23" s="116"/>
      <c r="Y23" s="152" t="s">
        <v>384</v>
      </c>
      <c r="Z23" s="170">
        <f t="shared" si="2"/>
        <v>0.5714285714285714</v>
      </c>
      <c r="AA23" s="153">
        <f>W23</f>
        <v>4</v>
      </c>
    </row>
    <row r="24" spans="1:27" ht="45" customHeight="1" x14ac:dyDescent="0.3">
      <c r="A24" s="23">
        <v>15</v>
      </c>
      <c r="B24" s="121" t="s">
        <v>279</v>
      </c>
      <c r="C24" s="122" t="s">
        <v>280</v>
      </c>
      <c r="D24" s="122" t="s">
        <v>246</v>
      </c>
      <c r="E24" s="122"/>
      <c r="F24" s="125">
        <v>6</v>
      </c>
      <c r="G24" s="125">
        <v>1</v>
      </c>
      <c r="H24" s="125">
        <v>0</v>
      </c>
      <c r="I24" s="116">
        <f t="shared" si="0"/>
        <v>7</v>
      </c>
      <c r="J24" s="125"/>
      <c r="K24" s="125">
        <v>0</v>
      </c>
      <c r="L24" s="125">
        <v>0</v>
      </c>
      <c r="M24" s="125">
        <v>7</v>
      </c>
      <c r="N24" s="116">
        <f t="shared" si="1"/>
        <v>7</v>
      </c>
      <c r="O24" s="122"/>
      <c r="P24" s="31" t="s">
        <v>34</v>
      </c>
      <c r="Q24" s="31"/>
      <c r="R24" s="133" t="s">
        <v>281</v>
      </c>
      <c r="T24" s="128">
        <v>1</v>
      </c>
      <c r="U24" s="116">
        <v>6</v>
      </c>
      <c r="V24" s="116">
        <v>4</v>
      </c>
      <c r="W24" s="129">
        <v>5</v>
      </c>
      <c r="X24" s="116"/>
      <c r="Y24" s="152" t="s">
        <v>384</v>
      </c>
      <c r="Z24" s="170">
        <f t="shared" si="2"/>
        <v>0.83333333333333337</v>
      </c>
      <c r="AA24" s="153">
        <f>W24</f>
        <v>5</v>
      </c>
    </row>
    <row r="25" spans="1:27" ht="45" customHeight="1" x14ac:dyDescent="0.3">
      <c r="A25" s="23">
        <v>16</v>
      </c>
      <c r="B25" s="121" t="s">
        <v>282</v>
      </c>
      <c r="C25" s="122" t="s">
        <v>283</v>
      </c>
      <c r="D25" s="122" t="s">
        <v>240</v>
      </c>
      <c r="E25" s="122"/>
      <c r="F25" s="125">
        <v>5</v>
      </c>
      <c r="G25" s="125">
        <v>2</v>
      </c>
      <c r="H25" s="125">
        <v>0</v>
      </c>
      <c r="I25" s="116">
        <f t="shared" si="0"/>
        <v>7</v>
      </c>
      <c r="J25" s="125"/>
      <c r="K25" s="125">
        <v>0</v>
      </c>
      <c r="L25" s="125">
        <v>0</v>
      </c>
      <c r="M25" s="125">
        <v>7</v>
      </c>
      <c r="N25" s="116">
        <f t="shared" si="1"/>
        <v>7</v>
      </c>
      <c r="O25" s="122"/>
      <c r="P25" s="31"/>
      <c r="Q25" s="31"/>
      <c r="R25" s="126"/>
      <c r="T25" s="128"/>
      <c r="U25" s="116"/>
      <c r="V25" s="116"/>
      <c r="W25" s="129"/>
      <c r="X25" s="116"/>
      <c r="Y25" s="152"/>
      <c r="Z25" s="170"/>
      <c r="AA25" s="153"/>
    </row>
    <row r="26" spans="1:27" ht="45" customHeight="1" x14ac:dyDescent="0.3">
      <c r="A26" s="23">
        <v>17</v>
      </c>
      <c r="B26" s="121" t="s">
        <v>284</v>
      </c>
      <c r="C26" s="122" t="s">
        <v>285</v>
      </c>
      <c r="D26" s="122" t="s">
        <v>240</v>
      </c>
      <c r="E26" s="122"/>
      <c r="F26" s="125">
        <v>4</v>
      </c>
      <c r="G26" s="125">
        <v>2</v>
      </c>
      <c r="H26" s="125">
        <v>0</v>
      </c>
      <c r="I26" s="116">
        <f t="shared" si="0"/>
        <v>6</v>
      </c>
      <c r="J26" s="125"/>
      <c r="K26" s="125">
        <v>2</v>
      </c>
      <c r="L26" s="125">
        <v>1</v>
      </c>
      <c r="M26" s="125">
        <v>3</v>
      </c>
      <c r="N26" s="116">
        <f t="shared" si="1"/>
        <v>6</v>
      </c>
      <c r="O26" s="122"/>
      <c r="P26" s="31" t="s">
        <v>35</v>
      </c>
      <c r="Q26" s="134" t="s">
        <v>286</v>
      </c>
      <c r="R26" s="132" t="s">
        <v>287</v>
      </c>
      <c r="T26" s="128"/>
      <c r="U26" s="116"/>
      <c r="V26" s="116"/>
      <c r="W26" s="129"/>
      <c r="X26" s="116"/>
      <c r="Y26" s="152"/>
      <c r="Z26" s="170"/>
      <c r="AA26" s="153"/>
    </row>
    <row r="27" spans="1:27" ht="45" customHeight="1" x14ac:dyDescent="0.3">
      <c r="A27" s="23">
        <v>18</v>
      </c>
      <c r="B27" s="121" t="s">
        <v>386</v>
      </c>
      <c r="C27" s="122" t="s">
        <v>288</v>
      </c>
      <c r="D27" s="122" t="s">
        <v>240</v>
      </c>
      <c r="E27" s="122"/>
      <c r="F27" s="125">
        <v>4</v>
      </c>
      <c r="G27" s="125">
        <v>1</v>
      </c>
      <c r="H27" s="125">
        <v>1</v>
      </c>
      <c r="I27" s="116">
        <f t="shared" si="0"/>
        <v>6</v>
      </c>
      <c r="J27" s="125"/>
      <c r="K27" s="125">
        <v>4</v>
      </c>
      <c r="L27" s="125">
        <v>1</v>
      </c>
      <c r="M27" s="125">
        <v>0</v>
      </c>
      <c r="N27" s="116">
        <f t="shared" si="1"/>
        <v>5</v>
      </c>
      <c r="O27" s="122"/>
      <c r="P27" s="31" t="s">
        <v>35</v>
      </c>
      <c r="Q27" s="134" t="s">
        <v>289</v>
      </c>
      <c r="R27" s="132" t="s">
        <v>290</v>
      </c>
      <c r="T27" s="128">
        <v>1</v>
      </c>
      <c r="U27" s="116">
        <v>5</v>
      </c>
      <c r="V27" s="116">
        <v>3</v>
      </c>
      <c r="W27" s="129">
        <v>3</v>
      </c>
      <c r="X27" s="116"/>
      <c r="Y27" s="152" t="s">
        <v>384</v>
      </c>
      <c r="Z27" s="170">
        <f t="shared" si="2"/>
        <v>0.6</v>
      </c>
      <c r="AA27" s="153">
        <f t="shared" ref="AA27:AA28" si="10">W27</f>
        <v>3</v>
      </c>
    </row>
    <row r="28" spans="1:27" ht="45" customHeight="1" x14ac:dyDescent="0.3">
      <c r="A28" s="23">
        <v>19</v>
      </c>
      <c r="B28" s="121" t="s">
        <v>291</v>
      </c>
      <c r="C28" s="122" t="s">
        <v>262</v>
      </c>
      <c r="D28" s="122" t="s">
        <v>263</v>
      </c>
      <c r="E28" s="122"/>
      <c r="F28" s="125">
        <v>3</v>
      </c>
      <c r="G28" s="125">
        <v>2</v>
      </c>
      <c r="H28" s="125">
        <v>0</v>
      </c>
      <c r="I28" s="116">
        <f t="shared" si="0"/>
        <v>5</v>
      </c>
      <c r="J28" s="125"/>
      <c r="K28" s="125">
        <v>0</v>
      </c>
      <c r="L28" s="125">
        <v>4</v>
      </c>
      <c r="M28" s="125">
        <v>1</v>
      </c>
      <c r="N28" s="116">
        <f t="shared" si="1"/>
        <v>5</v>
      </c>
      <c r="O28" s="122"/>
      <c r="P28" s="31"/>
      <c r="Q28" s="31"/>
      <c r="R28" s="126"/>
      <c r="T28" s="128">
        <v>1</v>
      </c>
      <c r="U28" s="116">
        <v>6</v>
      </c>
      <c r="V28" s="116">
        <v>4</v>
      </c>
      <c r="W28" s="129">
        <v>2</v>
      </c>
      <c r="X28" s="116"/>
      <c r="Y28" s="152" t="s">
        <v>384</v>
      </c>
      <c r="Z28" s="170">
        <f t="shared" si="2"/>
        <v>0.33333333333333331</v>
      </c>
      <c r="AA28" s="153">
        <f t="shared" si="10"/>
        <v>2</v>
      </c>
    </row>
    <row r="29" spans="1:27" ht="45" customHeight="1" x14ac:dyDescent="0.3">
      <c r="A29" s="23">
        <v>20</v>
      </c>
      <c r="B29" s="121" t="s">
        <v>292</v>
      </c>
      <c r="C29" s="122" t="s">
        <v>293</v>
      </c>
      <c r="D29" s="122" t="s">
        <v>263</v>
      </c>
      <c r="E29" s="122"/>
      <c r="F29" s="125">
        <v>2</v>
      </c>
      <c r="G29" s="125">
        <v>1</v>
      </c>
      <c r="H29" s="125">
        <v>1</v>
      </c>
      <c r="I29" s="116">
        <f t="shared" si="0"/>
        <v>4</v>
      </c>
      <c r="J29" s="125"/>
      <c r="K29" s="125">
        <v>0</v>
      </c>
      <c r="L29" s="125">
        <v>2</v>
      </c>
      <c r="M29" s="125">
        <v>1</v>
      </c>
      <c r="N29" s="116">
        <f t="shared" si="1"/>
        <v>3</v>
      </c>
      <c r="O29" s="122"/>
      <c r="P29" s="31" t="s">
        <v>35</v>
      </c>
      <c r="Q29" s="31"/>
      <c r="R29" s="132" t="s">
        <v>294</v>
      </c>
      <c r="T29" s="128"/>
      <c r="U29" s="116"/>
      <c r="V29" s="116"/>
      <c r="W29" s="129"/>
      <c r="X29" s="116"/>
      <c r="Y29" s="152"/>
      <c r="Z29" s="170"/>
      <c r="AA29" s="153"/>
    </row>
    <row r="30" spans="1:27" ht="45" customHeight="1" x14ac:dyDescent="0.3">
      <c r="A30" s="23">
        <v>21</v>
      </c>
      <c r="B30" s="121" t="s">
        <v>295</v>
      </c>
      <c r="C30" s="122" t="s">
        <v>296</v>
      </c>
      <c r="D30" s="122" t="s">
        <v>263</v>
      </c>
      <c r="E30" s="122"/>
      <c r="F30" s="125">
        <v>3</v>
      </c>
      <c r="G30" s="125">
        <v>1</v>
      </c>
      <c r="H30" s="125">
        <v>0</v>
      </c>
      <c r="I30" s="116">
        <f t="shared" si="0"/>
        <v>4</v>
      </c>
      <c r="J30" s="125"/>
      <c r="K30" s="125">
        <v>0</v>
      </c>
      <c r="L30" s="125">
        <v>0</v>
      </c>
      <c r="M30" s="125">
        <v>4</v>
      </c>
      <c r="N30" s="116">
        <f t="shared" si="1"/>
        <v>4</v>
      </c>
      <c r="O30" s="122"/>
      <c r="P30" s="31" t="s">
        <v>35</v>
      </c>
      <c r="Q30" s="31"/>
      <c r="R30" s="126"/>
      <c r="T30" s="128">
        <v>1</v>
      </c>
      <c r="U30" s="116">
        <v>3</v>
      </c>
      <c r="V30" s="116">
        <v>1</v>
      </c>
      <c r="W30" s="129">
        <v>1</v>
      </c>
      <c r="X30" s="116"/>
      <c r="Y30" s="152" t="s">
        <v>384</v>
      </c>
      <c r="Z30" s="170">
        <f t="shared" si="2"/>
        <v>0.33333333333333331</v>
      </c>
      <c r="AA30" s="153">
        <f>W30</f>
        <v>1</v>
      </c>
    </row>
    <row r="31" spans="1:27" ht="45" customHeight="1" x14ac:dyDescent="0.3">
      <c r="A31" s="23">
        <v>22</v>
      </c>
      <c r="B31" s="121" t="s">
        <v>297</v>
      </c>
      <c r="C31" s="122" t="s">
        <v>298</v>
      </c>
      <c r="D31" s="122" t="s">
        <v>299</v>
      </c>
      <c r="E31" s="122"/>
      <c r="F31" s="125">
        <v>3</v>
      </c>
      <c r="G31" s="125">
        <v>1</v>
      </c>
      <c r="H31" s="125">
        <v>0</v>
      </c>
      <c r="I31" s="116">
        <f t="shared" si="0"/>
        <v>4</v>
      </c>
      <c r="J31" s="125"/>
      <c r="K31" s="125">
        <v>0</v>
      </c>
      <c r="L31" s="125">
        <v>0</v>
      </c>
      <c r="M31" s="125">
        <v>4</v>
      </c>
      <c r="N31" s="116">
        <f t="shared" si="1"/>
        <v>4</v>
      </c>
      <c r="O31" s="122"/>
      <c r="P31" s="31" t="s">
        <v>34</v>
      </c>
      <c r="Q31" s="31"/>
      <c r="R31" s="126"/>
      <c r="T31" s="128">
        <v>1</v>
      </c>
      <c r="U31" s="116"/>
      <c r="V31" s="116"/>
      <c r="W31" s="129">
        <v>3</v>
      </c>
      <c r="X31" s="116"/>
      <c r="Y31" s="152" t="s">
        <v>384</v>
      </c>
      <c r="Z31" s="170" t="e">
        <f t="shared" si="2"/>
        <v>#DIV/0!</v>
      </c>
      <c r="AA31" s="153">
        <f>W31</f>
        <v>3</v>
      </c>
    </row>
    <row r="32" spans="1:27" ht="45" customHeight="1" x14ac:dyDescent="0.3">
      <c r="A32" s="23">
        <v>23</v>
      </c>
      <c r="B32" s="121" t="s">
        <v>300</v>
      </c>
      <c r="C32" s="122" t="s">
        <v>293</v>
      </c>
      <c r="D32" s="122" t="s">
        <v>263</v>
      </c>
      <c r="E32" s="122"/>
      <c r="F32" s="125">
        <v>3</v>
      </c>
      <c r="G32" s="125">
        <v>0</v>
      </c>
      <c r="H32" s="125">
        <v>0</v>
      </c>
      <c r="I32" s="116">
        <f t="shared" si="0"/>
        <v>3</v>
      </c>
      <c r="J32" s="125"/>
      <c r="K32" s="125">
        <v>1</v>
      </c>
      <c r="L32" s="125">
        <v>0</v>
      </c>
      <c r="M32" s="125">
        <v>2</v>
      </c>
      <c r="N32" s="116">
        <f t="shared" si="1"/>
        <v>3</v>
      </c>
      <c r="O32" s="122"/>
      <c r="P32" s="31" t="s">
        <v>35</v>
      </c>
      <c r="Q32" s="31" t="s">
        <v>34</v>
      </c>
      <c r="R32" s="132" t="s">
        <v>301</v>
      </c>
      <c r="T32" s="128">
        <v>1</v>
      </c>
      <c r="U32" s="116">
        <v>3</v>
      </c>
      <c r="V32" s="116">
        <v>2</v>
      </c>
      <c r="W32" s="129">
        <v>2</v>
      </c>
      <c r="X32" s="116"/>
      <c r="Y32" s="152" t="s">
        <v>384</v>
      </c>
      <c r="Z32" s="170">
        <f t="shared" si="2"/>
        <v>0.66666666666666663</v>
      </c>
      <c r="AA32" s="153">
        <f>W32</f>
        <v>2</v>
      </c>
    </row>
    <row r="33" spans="1:27" ht="45" customHeight="1" x14ac:dyDescent="0.3">
      <c r="A33" s="23">
        <v>24</v>
      </c>
      <c r="B33" s="121" t="s">
        <v>387</v>
      </c>
      <c r="C33" s="122" t="s">
        <v>302</v>
      </c>
      <c r="D33" s="122" t="s">
        <v>240</v>
      </c>
      <c r="E33" s="122"/>
      <c r="F33" s="125">
        <v>1</v>
      </c>
      <c r="G33" s="125">
        <v>2</v>
      </c>
      <c r="H33" s="125">
        <v>0</v>
      </c>
      <c r="I33" s="116">
        <f t="shared" si="0"/>
        <v>3</v>
      </c>
      <c r="J33" s="125"/>
      <c r="K33" s="125">
        <v>0</v>
      </c>
      <c r="L33" s="125">
        <v>2</v>
      </c>
      <c r="M33" s="125">
        <v>1</v>
      </c>
      <c r="N33" s="116">
        <f t="shared" si="1"/>
        <v>3</v>
      </c>
      <c r="O33" s="122"/>
      <c r="P33" s="31" t="s">
        <v>34</v>
      </c>
      <c r="Q33" s="31" t="s">
        <v>34</v>
      </c>
      <c r="R33" s="135" t="s">
        <v>303</v>
      </c>
      <c r="T33" s="128">
        <v>1</v>
      </c>
      <c r="U33" s="116" t="s">
        <v>388</v>
      </c>
      <c r="V33" s="116" t="s">
        <v>388</v>
      </c>
      <c r="W33" s="129">
        <v>3</v>
      </c>
      <c r="X33" s="116"/>
      <c r="Y33" s="152" t="s">
        <v>384</v>
      </c>
      <c r="Z33" s="170" t="e">
        <f t="shared" si="2"/>
        <v>#VALUE!</v>
      </c>
      <c r="AA33" s="153">
        <f>W33</f>
        <v>3</v>
      </c>
    </row>
    <row r="34" spans="1:27" ht="45" customHeight="1" x14ac:dyDescent="0.3">
      <c r="A34" s="23">
        <v>25</v>
      </c>
      <c r="B34" s="156" t="s">
        <v>390</v>
      </c>
      <c r="C34" s="122" t="s">
        <v>304</v>
      </c>
      <c r="D34" s="122" t="s">
        <v>240</v>
      </c>
      <c r="E34" s="122"/>
      <c r="F34" s="125">
        <v>2</v>
      </c>
      <c r="G34" s="125">
        <v>1</v>
      </c>
      <c r="H34" s="125">
        <v>0</v>
      </c>
      <c r="I34" s="116">
        <f t="shared" si="0"/>
        <v>3</v>
      </c>
      <c r="J34" s="125"/>
      <c r="K34" s="125">
        <v>0</v>
      </c>
      <c r="L34" s="125">
        <v>0</v>
      </c>
      <c r="M34" s="125">
        <v>3</v>
      </c>
      <c r="N34" s="116">
        <f t="shared" si="1"/>
        <v>3</v>
      </c>
      <c r="O34" s="122"/>
      <c r="P34" s="31" t="s">
        <v>34</v>
      </c>
      <c r="Q34" s="31" t="s">
        <v>34</v>
      </c>
      <c r="R34" s="133" t="s">
        <v>305</v>
      </c>
      <c r="T34" s="128">
        <v>1</v>
      </c>
      <c r="U34" s="116">
        <v>4</v>
      </c>
      <c r="V34" s="116">
        <v>3</v>
      </c>
      <c r="W34" s="129">
        <v>1</v>
      </c>
      <c r="X34" s="116"/>
      <c r="Y34" s="152" t="s">
        <v>384</v>
      </c>
      <c r="Z34" s="170">
        <f t="shared" si="2"/>
        <v>0.25</v>
      </c>
      <c r="AA34" s="153">
        <f>W34</f>
        <v>1</v>
      </c>
    </row>
    <row r="35" spans="1:27" ht="45" customHeight="1" x14ac:dyDescent="0.3">
      <c r="A35" s="23">
        <v>26</v>
      </c>
      <c r="B35" s="121" t="s">
        <v>306</v>
      </c>
      <c r="C35" s="122" t="s">
        <v>307</v>
      </c>
      <c r="D35" s="122" t="s">
        <v>240</v>
      </c>
      <c r="E35" s="122"/>
      <c r="F35" s="125">
        <v>3</v>
      </c>
      <c r="G35" s="125">
        <v>0</v>
      </c>
      <c r="H35" s="125">
        <v>0</v>
      </c>
      <c r="I35" s="116">
        <f t="shared" si="0"/>
        <v>3</v>
      </c>
      <c r="J35" s="125"/>
      <c r="K35" s="125">
        <v>0</v>
      </c>
      <c r="L35" s="125">
        <v>1</v>
      </c>
      <c r="M35" s="125">
        <v>2</v>
      </c>
      <c r="N35" s="116">
        <f t="shared" si="1"/>
        <v>3</v>
      </c>
      <c r="O35" s="122"/>
      <c r="P35" s="31"/>
      <c r="Q35" s="31"/>
      <c r="R35" s="126"/>
      <c r="T35" s="128"/>
      <c r="U35" s="116"/>
      <c r="V35" s="116"/>
      <c r="W35" s="129"/>
      <c r="X35" s="116"/>
      <c r="Y35" s="152"/>
      <c r="Z35" s="170"/>
      <c r="AA35" s="153"/>
    </row>
    <row r="36" spans="1:27" ht="45" customHeight="1" x14ac:dyDescent="0.3">
      <c r="A36" s="23">
        <v>27</v>
      </c>
      <c r="B36" s="121" t="s">
        <v>308</v>
      </c>
      <c r="C36" s="136"/>
      <c r="D36" s="137"/>
      <c r="E36" s="137"/>
      <c r="F36" s="138"/>
      <c r="G36" s="138"/>
      <c r="H36" s="138"/>
      <c r="I36" s="138"/>
      <c r="J36" s="138"/>
      <c r="K36" s="138"/>
      <c r="L36" s="138"/>
      <c r="M36" s="138"/>
      <c r="N36" s="138"/>
      <c r="O36" s="137"/>
      <c r="P36" s="139"/>
      <c r="Q36" s="139"/>
      <c r="R36" s="140"/>
      <c r="T36" s="141"/>
      <c r="U36" s="138"/>
      <c r="V36" s="138"/>
      <c r="W36" s="142"/>
      <c r="X36" s="116"/>
      <c r="Y36" s="152"/>
      <c r="Z36" s="170"/>
      <c r="AA36" s="153"/>
    </row>
    <row r="37" spans="1:27" ht="45" customHeight="1" x14ac:dyDescent="0.3">
      <c r="A37" s="23">
        <v>28</v>
      </c>
      <c r="B37" s="121" t="s">
        <v>309</v>
      </c>
      <c r="C37" s="136"/>
      <c r="D37" s="137"/>
      <c r="E37" s="137"/>
      <c r="F37" s="138"/>
      <c r="G37" s="138"/>
      <c r="H37" s="138"/>
      <c r="I37" s="138"/>
      <c r="J37" s="138"/>
      <c r="K37" s="138"/>
      <c r="L37" s="138"/>
      <c r="M37" s="138"/>
      <c r="N37" s="138"/>
      <c r="O37" s="137"/>
      <c r="P37" s="139"/>
      <c r="Q37" s="139"/>
      <c r="R37" s="140"/>
      <c r="T37" s="141">
        <v>1</v>
      </c>
      <c r="U37" s="138">
        <v>60</v>
      </c>
      <c r="V37" s="138">
        <v>45</v>
      </c>
      <c r="W37" s="142">
        <v>13</v>
      </c>
      <c r="X37" s="116"/>
      <c r="Y37" s="152" t="s">
        <v>384</v>
      </c>
      <c r="Z37" s="170">
        <f t="shared" ref="Z37" si="11">W37/U37</f>
        <v>0.21666666666666667</v>
      </c>
      <c r="AA37" s="153">
        <f>W37</f>
        <v>13</v>
      </c>
    </row>
    <row r="38" spans="1:27" ht="45" customHeight="1" x14ac:dyDescent="0.3">
      <c r="A38" s="23">
        <v>29</v>
      </c>
      <c r="B38" s="121" t="s">
        <v>310</v>
      </c>
      <c r="C38" s="136"/>
      <c r="D38" s="137"/>
      <c r="E38" s="137"/>
      <c r="F38" s="138"/>
      <c r="G38" s="138"/>
      <c r="H38" s="138"/>
      <c r="I38" s="138"/>
      <c r="J38" s="138"/>
      <c r="K38" s="138"/>
      <c r="L38" s="138"/>
      <c r="M38" s="138"/>
      <c r="N38" s="138"/>
      <c r="O38" s="137"/>
      <c r="P38" s="139"/>
      <c r="Q38" s="139"/>
      <c r="R38" s="140"/>
      <c r="T38" s="141">
        <v>1</v>
      </c>
      <c r="U38" s="138">
        <v>31</v>
      </c>
      <c r="V38" s="138">
        <v>25</v>
      </c>
      <c r="W38" s="142">
        <v>10</v>
      </c>
      <c r="X38" s="116"/>
      <c r="Y38" s="152" t="s">
        <v>384</v>
      </c>
      <c r="Z38" s="170">
        <f t="shared" si="2"/>
        <v>0.32258064516129031</v>
      </c>
      <c r="AA38" s="153">
        <f>W38</f>
        <v>10</v>
      </c>
    </row>
    <row r="39" spans="1:27" ht="45" customHeight="1" x14ac:dyDescent="0.3">
      <c r="A39" s="23">
        <v>30</v>
      </c>
      <c r="B39" s="121" t="s">
        <v>311</v>
      </c>
      <c r="C39" s="136"/>
      <c r="D39" s="137"/>
      <c r="E39" s="137"/>
      <c r="F39" s="138"/>
      <c r="G39" s="138"/>
      <c r="H39" s="138"/>
      <c r="I39" s="138"/>
      <c r="J39" s="138"/>
      <c r="K39" s="138"/>
      <c r="L39" s="138"/>
      <c r="M39" s="143"/>
      <c r="N39" s="138"/>
      <c r="O39" s="137"/>
      <c r="P39" s="139"/>
      <c r="Q39" s="139"/>
      <c r="R39" s="140"/>
      <c r="T39" s="141"/>
      <c r="U39" s="138"/>
      <c r="V39" s="138"/>
      <c r="W39" s="142"/>
      <c r="X39" s="116"/>
      <c r="Y39" s="152"/>
      <c r="Z39" s="170"/>
      <c r="AA39" s="153"/>
    </row>
    <row r="40" spans="1:27" ht="45" customHeight="1" x14ac:dyDescent="0.3">
      <c r="A40" s="23">
        <v>31</v>
      </c>
      <c r="B40" s="144" t="s">
        <v>312</v>
      </c>
      <c r="C40" s="145"/>
      <c r="D40" s="146"/>
      <c r="E40" s="146"/>
      <c r="F40" s="147"/>
      <c r="G40" s="147"/>
      <c r="H40" s="147"/>
      <c r="I40" s="147"/>
      <c r="J40" s="147"/>
      <c r="K40" s="147"/>
      <c r="L40" s="147"/>
      <c r="M40" s="147"/>
      <c r="N40" s="147"/>
      <c r="O40" s="146"/>
      <c r="P40" s="148"/>
      <c r="Q40" s="148"/>
      <c r="R40" s="149"/>
      <c r="T40" s="150"/>
      <c r="U40" s="147"/>
      <c r="V40" s="147"/>
      <c r="W40" s="151"/>
      <c r="X40" s="116"/>
      <c r="Y40" s="171"/>
      <c r="Z40" s="124"/>
      <c r="AA40" s="172"/>
    </row>
    <row r="41" spans="1:27" x14ac:dyDescent="0.3">
      <c r="T41" s="152"/>
      <c r="U41" s="125"/>
      <c r="V41" s="125"/>
      <c r="W41" s="153"/>
      <c r="X41" s="116"/>
    </row>
    <row r="42" spans="1:27" x14ac:dyDescent="0.3">
      <c r="T42" s="152"/>
      <c r="U42" s="125"/>
      <c r="V42" s="125"/>
      <c r="W42" s="153"/>
      <c r="X42" s="116"/>
    </row>
    <row r="43" spans="1:27" x14ac:dyDescent="0.3">
      <c r="T43" s="152"/>
      <c r="U43" s="125"/>
      <c r="V43" s="125"/>
      <c r="W43" s="153"/>
      <c r="X43" s="116"/>
    </row>
    <row r="44" spans="1:27" ht="45" customHeight="1" x14ac:dyDescent="0.3">
      <c r="B44" s="101" t="s">
        <v>313</v>
      </c>
      <c r="C44" s="118"/>
      <c r="D44" s="118"/>
      <c r="E44" s="93"/>
      <c r="F44" s="119">
        <f>SUM(F47:F55)</f>
        <v>26</v>
      </c>
      <c r="G44" s="120">
        <f>SUM(G47:G55)</f>
        <v>8</v>
      </c>
      <c r="H44" s="120">
        <f>SUM(H47:H55)</f>
        <v>1</v>
      </c>
      <c r="I44" s="105">
        <f>F44+G44+H44</f>
        <v>35</v>
      </c>
      <c r="J44" s="120"/>
      <c r="K44" s="119">
        <f>SUM(K47:K55)</f>
        <v>11</v>
      </c>
      <c r="L44" s="120">
        <f>SUM(L47:L55)</f>
        <v>4</v>
      </c>
      <c r="M44" s="120">
        <f>SUM(M47:M55)</f>
        <v>19</v>
      </c>
      <c r="N44" s="105">
        <f>K44+L44+M44</f>
        <v>34</v>
      </c>
      <c r="O44" s="93"/>
      <c r="P44" s="267" t="s">
        <v>314</v>
      </c>
      <c r="Q44" s="268"/>
      <c r="R44" s="269"/>
      <c r="T44" s="108"/>
      <c r="U44" s="105"/>
      <c r="V44" s="105"/>
      <c r="W44" s="105"/>
      <c r="X44" s="116"/>
    </row>
    <row r="45" spans="1:27" ht="45" customHeight="1" x14ac:dyDescent="0.3">
      <c r="B45" s="121"/>
      <c r="C45" s="122"/>
      <c r="D45" s="122"/>
      <c r="E45" s="122"/>
      <c r="F45" s="123">
        <f>F44/$I$44</f>
        <v>0.74285714285714288</v>
      </c>
      <c r="G45" s="124">
        <f>G44/$I$44</f>
        <v>0.22857142857142856</v>
      </c>
      <c r="H45" s="124">
        <f>H44/$I$44</f>
        <v>2.8571428571428571E-2</v>
      </c>
      <c r="I45" s="114">
        <f>I44/$I$44</f>
        <v>1</v>
      </c>
      <c r="J45" s="125"/>
      <c r="K45" s="123">
        <f>K44/$N$44</f>
        <v>0.3235294117647059</v>
      </c>
      <c r="L45" s="124">
        <f>L44/$N$44</f>
        <v>0.11764705882352941</v>
      </c>
      <c r="M45" s="124">
        <f>M44/$N$44</f>
        <v>0.55882352941176472</v>
      </c>
      <c r="N45" s="114">
        <f>N44/$N$44</f>
        <v>1</v>
      </c>
      <c r="O45" s="122"/>
      <c r="P45" s="270" t="s">
        <v>315</v>
      </c>
      <c r="Q45" s="271"/>
      <c r="R45" s="272"/>
      <c r="T45" s="115"/>
      <c r="U45" s="114"/>
      <c r="V45" s="114"/>
      <c r="W45" s="114"/>
      <c r="X45" s="116"/>
    </row>
    <row r="46" spans="1:27" x14ac:dyDescent="0.3">
      <c r="B46" s="121"/>
      <c r="C46" s="122"/>
      <c r="D46" s="122"/>
      <c r="E46" s="122"/>
      <c r="F46" s="125"/>
      <c r="G46" s="125"/>
      <c r="H46" s="125"/>
      <c r="I46" s="125"/>
      <c r="J46" s="125"/>
      <c r="K46" s="125"/>
      <c r="L46" s="125"/>
      <c r="M46" s="125"/>
      <c r="N46" s="125"/>
      <c r="O46" s="122"/>
      <c r="P46" s="31"/>
      <c r="Q46" s="31"/>
      <c r="R46" s="126"/>
      <c r="T46" s="152"/>
      <c r="U46" s="125"/>
      <c r="V46" s="125"/>
      <c r="W46" s="153"/>
      <c r="X46" s="116"/>
    </row>
    <row r="47" spans="1:27" ht="45" customHeight="1" x14ac:dyDescent="0.3">
      <c r="A47" s="23">
        <v>32</v>
      </c>
      <c r="B47" s="121" t="s">
        <v>316</v>
      </c>
      <c r="C47" s="122" t="s">
        <v>317</v>
      </c>
      <c r="D47" s="122" t="s">
        <v>263</v>
      </c>
      <c r="E47" s="122"/>
      <c r="F47" s="125">
        <v>10</v>
      </c>
      <c r="G47" s="125">
        <v>0</v>
      </c>
      <c r="H47" s="125">
        <v>0</v>
      </c>
      <c r="I47" s="116">
        <f t="shared" ref="I47:I53" si="12">F47+G47+H47</f>
        <v>10</v>
      </c>
      <c r="J47" s="125"/>
      <c r="K47" s="125">
        <v>0</v>
      </c>
      <c r="L47" s="125">
        <v>0</v>
      </c>
      <c r="M47" s="125">
        <v>10</v>
      </c>
      <c r="N47" s="116">
        <f t="shared" ref="N47:N53" si="13">K47+L47+M47</f>
        <v>10</v>
      </c>
      <c r="O47" s="122"/>
      <c r="P47" s="31"/>
      <c r="Q47" s="31"/>
      <c r="R47" s="126"/>
      <c r="T47" s="128"/>
      <c r="U47" s="116"/>
      <c r="V47" s="116"/>
      <c r="W47" s="129"/>
      <c r="X47" s="116"/>
    </row>
    <row r="48" spans="1:27" ht="45" customHeight="1" x14ac:dyDescent="0.3">
      <c r="A48" s="23">
        <v>33</v>
      </c>
      <c r="B48" s="121" t="s">
        <v>318</v>
      </c>
      <c r="C48" s="122" t="s">
        <v>157</v>
      </c>
      <c r="D48" s="122" t="s">
        <v>240</v>
      </c>
      <c r="E48" s="122"/>
      <c r="F48" s="125">
        <v>3</v>
      </c>
      <c r="G48" s="125">
        <v>5</v>
      </c>
      <c r="H48" s="125">
        <v>0</v>
      </c>
      <c r="I48" s="116">
        <f t="shared" si="12"/>
        <v>8</v>
      </c>
      <c r="J48" s="125"/>
      <c r="K48" s="125">
        <v>2</v>
      </c>
      <c r="L48" s="125">
        <v>3</v>
      </c>
      <c r="M48" s="125">
        <v>3</v>
      </c>
      <c r="N48" s="116">
        <f t="shared" si="13"/>
        <v>8</v>
      </c>
      <c r="O48" s="122"/>
      <c r="P48" s="31" t="s">
        <v>34</v>
      </c>
      <c r="Q48" s="31" t="s">
        <v>319</v>
      </c>
      <c r="R48" s="132" t="s">
        <v>320</v>
      </c>
      <c r="T48" s="128"/>
      <c r="U48" s="116"/>
      <c r="V48" s="116"/>
      <c r="W48" s="129"/>
      <c r="X48" s="116"/>
    </row>
    <row r="49" spans="1:24" ht="45" customHeight="1" x14ac:dyDescent="0.3">
      <c r="A49" s="23">
        <v>34</v>
      </c>
      <c r="B49" s="121" t="s">
        <v>321</v>
      </c>
      <c r="C49" s="122" t="s">
        <v>322</v>
      </c>
      <c r="D49" s="122" t="s">
        <v>240</v>
      </c>
      <c r="E49" s="122"/>
      <c r="F49" s="125">
        <v>4</v>
      </c>
      <c r="G49" s="125">
        <v>1</v>
      </c>
      <c r="H49" s="125">
        <v>1</v>
      </c>
      <c r="I49" s="116">
        <f t="shared" si="12"/>
        <v>6</v>
      </c>
      <c r="J49" s="125"/>
      <c r="K49" s="125">
        <v>0</v>
      </c>
      <c r="L49" s="125">
        <v>0</v>
      </c>
      <c r="M49" s="125">
        <v>5</v>
      </c>
      <c r="N49" s="116">
        <f t="shared" si="13"/>
        <v>5</v>
      </c>
      <c r="O49" s="122"/>
      <c r="P49" s="31" t="s">
        <v>35</v>
      </c>
      <c r="Q49" s="31" t="s">
        <v>323</v>
      </c>
      <c r="R49" s="126" t="s">
        <v>324</v>
      </c>
      <c r="T49" s="128"/>
      <c r="U49" s="116"/>
      <c r="V49" s="116"/>
      <c r="W49" s="129"/>
      <c r="X49" s="116"/>
    </row>
    <row r="50" spans="1:24" ht="45" customHeight="1" x14ac:dyDescent="0.3">
      <c r="A50" s="23">
        <v>35</v>
      </c>
      <c r="B50" s="121" t="s">
        <v>325</v>
      </c>
      <c r="C50" s="122" t="s">
        <v>326</v>
      </c>
      <c r="D50" s="122" t="s">
        <v>246</v>
      </c>
      <c r="E50" s="122"/>
      <c r="F50" s="125">
        <v>3</v>
      </c>
      <c r="G50" s="125">
        <v>1</v>
      </c>
      <c r="H50" s="125">
        <v>0</v>
      </c>
      <c r="I50" s="116">
        <f t="shared" si="12"/>
        <v>4</v>
      </c>
      <c r="J50" s="125"/>
      <c r="K50" s="125">
        <v>4</v>
      </c>
      <c r="L50" s="125">
        <v>0</v>
      </c>
      <c r="M50" s="125">
        <v>0</v>
      </c>
      <c r="N50" s="116">
        <f t="shared" si="13"/>
        <v>4</v>
      </c>
      <c r="O50" s="122"/>
      <c r="P50" s="31" t="s">
        <v>35</v>
      </c>
      <c r="Q50" s="31" t="s">
        <v>34</v>
      </c>
      <c r="R50" s="132" t="s">
        <v>327</v>
      </c>
      <c r="T50" s="128"/>
      <c r="U50" s="116"/>
      <c r="V50" s="116"/>
      <c r="W50" s="129"/>
      <c r="X50" s="116"/>
    </row>
    <row r="51" spans="1:24" ht="45" customHeight="1" x14ac:dyDescent="0.3">
      <c r="A51" s="23">
        <v>36</v>
      </c>
      <c r="B51" s="121" t="s">
        <v>328</v>
      </c>
      <c r="C51" s="122" t="s">
        <v>329</v>
      </c>
      <c r="D51" s="122" t="s">
        <v>263</v>
      </c>
      <c r="E51" s="122"/>
      <c r="F51" s="125">
        <v>3</v>
      </c>
      <c r="G51" s="125">
        <v>0</v>
      </c>
      <c r="H51" s="125">
        <v>0</v>
      </c>
      <c r="I51" s="116">
        <f t="shared" si="12"/>
        <v>3</v>
      </c>
      <c r="J51" s="125"/>
      <c r="K51" s="125">
        <v>2</v>
      </c>
      <c r="L51" s="125">
        <v>1</v>
      </c>
      <c r="M51" s="125">
        <v>0</v>
      </c>
      <c r="N51" s="116">
        <f t="shared" si="13"/>
        <v>3</v>
      </c>
      <c r="O51" s="122"/>
      <c r="P51" s="31" t="s">
        <v>34</v>
      </c>
      <c r="Q51" s="31" t="s">
        <v>34</v>
      </c>
      <c r="R51" s="135" t="s">
        <v>330</v>
      </c>
      <c r="T51" s="128"/>
      <c r="U51" s="116"/>
      <c r="V51" s="116"/>
      <c r="W51" s="129"/>
      <c r="X51" s="116"/>
    </row>
    <row r="52" spans="1:24" ht="45" customHeight="1" x14ac:dyDescent="0.3">
      <c r="A52" s="23">
        <v>37</v>
      </c>
      <c r="B52" s="121" t="s">
        <v>331</v>
      </c>
      <c r="C52" s="122" t="s">
        <v>332</v>
      </c>
      <c r="D52" s="122" t="s">
        <v>263</v>
      </c>
      <c r="E52" s="122"/>
      <c r="F52" s="125">
        <v>2</v>
      </c>
      <c r="G52" s="125">
        <v>1</v>
      </c>
      <c r="H52" s="125">
        <v>0</v>
      </c>
      <c r="I52" s="116">
        <f t="shared" si="12"/>
        <v>3</v>
      </c>
      <c r="J52" s="125"/>
      <c r="K52" s="125">
        <v>3</v>
      </c>
      <c r="L52" s="125">
        <v>0</v>
      </c>
      <c r="M52" s="125">
        <v>0</v>
      </c>
      <c r="N52" s="116">
        <f t="shared" si="13"/>
        <v>3</v>
      </c>
      <c r="O52" s="122"/>
      <c r="P52" s="31" t="s">
        <v>34</v>
      </c>
      <c r="Q52" s="31" t="s">
        <v>333</v>
      </c>
      <c r="R52" s="126"/>
      <c r="T52" s="128"/>
      <c r="U52" s="116"/>
      <c r="V52" s="116"/>
      <c r="W52" s="129"/>
      <c r="X52" s="116"/>
    </row>
    <row r="53" spans="1:24" ht="45" customHeight="1" x14ac:dyDescent="0.3">
      <c r="A53" s="23">
        <v>38</v>
      </c>
      <c r="B53" s="121" t="s">
        <v>334</v>
      </c>
      <c r="C53" s="122" t="s">
        <v>335</v>
      </c>
      <c r="D53" s="122" t="s">
        <v>263</v>
      </c>
      <c r="E53" s="122"/>
      <c r="F53" s="125">
        <v>1</v>
      </c>
      <c r="G53" s="125">
        <v>0</v>
      </c>
      <c r="H53" s="125">
        <v>0</v>
      </c>
      <c r="I53" s="116">
        <f t="shared" si="12"/>
        <v>1</v>
      </c>
      <c r="J53" s="125"/>
      <c r="K53" s="125">
        <v>0</v>
      </c>
      <c r="L53" s="125">
        <v>0</v>
      </c>
      <c r="M53" s="125">
        <v>1</v>
      </c>
      <c r="N53" s="116">
        <f t="shared" si="13"/>
        <v>1</v>
      </c>
      <c r="O53" s="122"/>
      <c r="P53" s="31" t="s">
        <v>34</v>
      </c>
      <c r="Q53" s="31"/>
      <c r="R53" s="130" t="s">
        <v>336</v>
      </c>
      <c r="T53" s="128"/>
      <c r="U53" s="116"/>
      <c r="V53" s="116"/>
      <c r="W53" s="129"/>
      <c r="X53" s="116"/>
    </row>
    <row r="54" spans="1:24" ht="45" customHeight="1" x14ac:dyDescent="0.3">
      <c r="A54" s="23">
        <v>39</v>
      </c>
      <c r="B54" s="121" t="s">
        <v>337</v>
      </c>
      <c r="C54" s="136"/>
      <c r="D54" s="137"/>
      <c r="E54" s="137"/>
      <c r="F54" s="138"/>
      <c r="G54" s="138"/>
      <c r="H54" s="138"/>
      <c r="I54" s="138"/>
      <c r="J54" s="138"/>
      <c r="K54" s="138"/>
      <c r="L54" s="138"/>
      <c r="M54" s="143"/>
      <c r="N54" s="138"/>
      <c r="O54" s="137"/>
      <c r="P54" s="139"/>
      <c r="Q54" s="139"/>
      <c r="R54" s="140"/>
      <c r="T54" s="141"/>
      <c r="U54" s="138"/>
      <c r="V54" s="138"/>
      <c r="W54" s="142"/>
      <c r="X54" s="116"/>
    </row>
    <row r="55" spans="1:24" ht="45" customHeight="1" x14ac:dyDescent="0.3">
      <c r="A55" s="23">
        <v>40</v>
      </c>
      <c r="B55" s="144" t="s">
        <v>338</v>
      </c>
      <c r="C55" s="145"/>
      <c r="D55" s="146"/>
      <c r="E55" s="146"/>
      <c r="F55" s="147"/>
      <c r="G55" s="147"/>
      <c r="H55" s="147"/>
      <c r="I55" s="147"/>
      <c r="J55" s="147"/>
      <c r="K55" s="147"/>
      <c r="L55" s="147"/>
      <c r="M55" s="154"/>
      <c r="N55" s="147"/>
      <c r="O55" s="146"/>
      <c r="P55" s="148"/>
      <c r="Q55" s="148"/>
      <c r="R55" s="149"/>
      <c r="T55" s="150"/>
      <c r="U55" s="147"/>
      <c r="V55" s="147"/>
      <c r="W55" s="151"/>
      <c r="X55" s="116"/>
    </row>
    <row r="56" spans="1:24" x14ac:dyDescent="0.3">
      <c r="T56" s="152"/>
      <c r="U56" s="125"/>
      <c r="V56" s="125"/>
      <c r="W56" s="153"/>
      <c r="X56" s="116"/>
    </row>
    <row r="57" spans="1:24" x14ac:dyDescent="0.3">
      <c r="T57" s="152"/>
      <c r="U57" s="125"/>
      <c r="V57" s="125"/>
      <c r="W57" s="153"/>
      <c r="X57" s="116"/>
    </row>
    <row r="58" spans="1:24" x14ac:dyDescent="0.3">
      <c r="T58" s="152"/>
      <c r="U58" s="125"/>
      <c r="V58" s="125"/>
      <c r="W58" s="153"/>
      <c r="X58" s="116"/>
    </row>
    <row r="59" spans="1:24" ht="45" customHeight="1" x14ac:dyDescent="0.3">
      <c r="B59" s="101" t="s">
        <v>339</v>
      </c>
      <c r="C59" s="118"/>
      <c r="D59" s="118"/>
      <c r="E59" s="93"/>
      <c r="F59" s="119">
        <f>SUM(F62:F78)</f>
        <v>69</v>
      </c>
      <c r="G59" s="120">
        <f>SUM(G62:G78)</f>
        <v>75</v>
      </c>
      <c r="H59" s="120">
        <f>SUM(H62:H78)</f>
        <v>1</v>
      </c>
      <c r="I59" s="105">
        <f>F59+G59+H59</f>
        <v>145</v>
      </c>
      <c r="J59" s="120"/>
      <c r="K59" s="119">
        <f>SUM(K62:K78)</f>
        <v>74</v>
      </c>
      <c r="L59" s="120">
        <f>SUM(L62:L78)</f>
        <v>16</v>
      </c>
      <c r="M59" s="120">
        <f>SUM(M62:M78)</f>
        <v>54</v>
      </c>
      <c r="N59" s="105">
        <f>K59+L59+M59</f>
        <v>144</v>
      </c>
      <c r="O59" s="93"/>
      <c r="P59" s="267" t="s">
        <v>340</v>
      </c>
      <c r="Q59" s="268"/>
      <c r="R59" s="269"/>
      <c r="T59" s="108"/>
      <c r="U59" s="105"/>
      <c r="V59" s="105"/>
      <c r="W59" s="105"/>
      <c r="X59" s="116"/>
    </row>
    <row r="60" spans="1:24" ht="45" customHeight="1" x14ac:dyDescent="0.3">
      <c r="B60" s="121"/>
      <c r="C60" s="122"/>
      <c r="D60" s="122"/>
      <c r="E60" s="122"/>
      <c r="F60" s="123">
        <f>F59/$I$59</f>
        <v>0.47586206896551725</v>
      </c>
      <c r="G60" s="124">
        <f>G59/$I$59</f>
        <v>0.51724137931034486</v>
      </c>
      <c r="H60" s="124">
        <f>H59/$I$59</f>
        <v>6.8965517241379309E-3</v>
      </c>
      <c r="I60" s="114">
        <f>I59/$I$59</f>
        <v>1</v>
      </c>
      <c r="J60" s="125"/>
      <c r="K60" s="123">
        <f>K59/$N$59</f>
        <v>0.51388888888888884</v>
      </c>
      <c r="L60" s="124">
        <f>L59/$N$59</f>
        <v>0.1111111111111111</v>
      </c>
      <c r="M60" s="124">
        <f>M59/$N$59</f>
        <v>0.375</v>
      </c>
      <c r="N60" s="114">
        <f>N59/$N$59</f>
        <v>1</v>
      </c>
      <c r="O60" s="122"/>
      <c r="P60" s="270" t="s">
        <v>341</v>
      </c>
      <c r="Q60" s="271"/>
      <c r="R60" s="272"/>
      <c r="T60" s="115"/>
      <c r="U60" s="114"/>
      <c r="V60" s="114"/>
      <c r="W60" s="114"/>
      <c r="X60" s="116"/>
    </row>
    <row r="61" spans="1:24" x14ac:dyDescent="0.3">
      <c r="B61" s="121"/>
      <c r="C61" s="122"/>
      <c r="D61" s="122"/>
      <c r="E61" s="122"/>
      <c r="F61" s="125"/>
      <c r="G61" s="125"/>
      <c r="H61" s="125"/>
      <c r="I61" s="125"/>
      <c r="J61" s="125"/>
      <c r="K61" s="125"/>
      <c r="L61" s="125"/>
      <c r="M61" s="125"/>
      <c r="N61" s="125"/>
      <c r="O61" s="122"/>
      <c r="P61" s="31"/>
      <c r="Q61" s="31"/>
      <c r="R61" s="126"/>
      <c r="T61" s="152"/>
      <c r="U61" s="125"/>
      <c r="V61" s="125"/>
      <c r="W61" s="153"/>
      <c r="X61" s="116"/>
    </row>
    <row r="62" spans="1:24" ht="45" customHeight="1" x14ac:dyDescent="0.3">
      <c r="A62" s="23">
        <v>41</v>
      </c>
      <c r="B62" s="121" t="s">
        <v>160</v>
      </c>
      <c r="C62" s="122" t="s">
        <v>342</v>
      </c>
      <c r="D62" s="122" t="s">
        <v>299</v>
      </c>
      <c r="E62" s="122"/>
      <c r="F62" s="125">
        <v>4</v>
      </c>
      <c r="G62" s="125">
        <v>26</v>
      </c>
      <c r="H62" s="125">
        <v>1</v>
      </c>
      <c r="I62" s="116">
        <f t="shared" ref="I62:I77" si="14">F62+G62+H62</f>
        <v>31</v>
      </c>
      <c r="J62" s="125"/>
      <c r="K62" s="125">
        <v>24</v>
      </c>
      <c r="L62" s="125">
        <v>3</v>
      </c>
      <c r="M62" s="125">
        <v>3</v>
      </c>
      <c r="N62" s="116">
        <f t="shared" ref="N62:N77" si="15">K62+L62+M62</f>
        <v>30</v>
      </c>
      <c r="O62" s="122"/>
      <c r="P62" s="31"/>
      <c r="Q62" s="31"/>
      <c r="R62" s="126"/>
      <c r="T62" s="128"/>
      <c r="U62" s="116"/>
      <c r="V62" s="116"/>
      <c r="W62" s="129"/>
      <c r="X62" s="116"/>
    </row>
    <row r="63" spans="1:24" ht="45" customHeight="1" x14ac:dyDescent="0.3">
      <c r="A63" s="23">
        <v>42</v>
      </c>
      <c r="B63" s="121" t="s">
        <v>343</v>
      </c>
      <c r="C63" s="122" t="s">
        <v>344</v>
      </c>
      <c r="D63" s="122" t="s">
        <v>263</v>
      </c>
      <c r="E63" s="122"/>
      <c r="F63" s="125">
        <v>27</v>
      </c>
      <c r="G63" s="125">
        <v>1</v>
      </c>
      <c r="H63" s="125">
        <v>0</v>
      </c>
      <c r="I63" s="116">
        <f t="shared" si="14"/>
        <v>28</v>
      </c>
      <c r="J63" s="125"/>
      <c r="K63" s="125">
        <v>8</v>
      </c>
      <c r="L63" s="125">
        <v>2</v>
      </c>
      <c r="M63" s="125">
        <v>18</v>
      </c>
      <c r="N63" s="116">
        <f t="shared" si="15"/>
        <v>28</v>
      </c>
      <c r="O63" s="122"/>
      <c r="P63" s="31" t="s">
        <v>34</v>
      </c>
      <c r="Q63" s="31"/>
      <c r="R63" s="126"/>
      <c r="T63" s="128"/>
      <c r="U63" s="116"/>
      <c r="V63" s="116"/>
      <c r="W63" s="129"/>
      <c r="X63" s="116"/>
    </row>
    <row r="64" spans="1:24" ht="45" customHeight="1" x14ac:dyDescent="0.3">
      <c r="A64" s="23">
        <v>43</v>
      </c>
      <c r="B64" s="121" t="s">
        <v>345</v>
      </c>
      <c r="C64" s="122" t="s">
        <v>346</v>
      </c>
      <c r="D64" s="122" t="s">
        <v>347</v>
      </c>
      <c r="E64" s="122"/>
      <c r="F64" s="125">
        <v>0</v>
      </c>
      <c r="G64" s="125">
        <v>15</v>
      </c>
      <c r="H64" s="125">
        <v>0</v>
      </c>
      <c r="I64" s="116">
        <f t="shared" si="14"/>
        <v>15</v>
      </c>
      <c r="J64" s="125"/>
      <c r="K64" s="125">
        <v>8</v>
      </c>
      <c r="L64" s="125">
        <v>2</v>
      </c>
      <c r="M64" s="125">
        <v>5</v>
      </c>
      <c r="N64" s="116">
        <f t="shared" si="15"/>
        <v>15</v>
      </c>
      <c r="O64" s="122"/>
      <c r="P64" s="31" t="s">
        <v>34</v>
      </c>
      <c r="Q64" s="31"/>
      <c r="R64" s="126"/>
      <c r="T64" s="128"/>
      <c r="U64" s="116"/>
      <c r="V64" s="116"/>
      <c r="W64" s="129"/>
      <c r="X64" s="116"/>
    </row>
    <row r="65" spans="1:24" ht="45" customHeight="1" x14ac:dyDescent="0.3">
      <c r="A65" s="23">
        <v>44</v>
      </c>
      <c r="B65" s="121" t="s">
        <v>348</v>
      </c>
      <c r="C65" s="122" t="s">
        <v>349</v>
      </c>
      <c r="D65" s="122" t="s">
        <v>347</v>
      </c>
      <c r="E65" s="122"/>
      <c r="F65" s="125">
        <v>3</v>
      </c>
      <c r="G65" s="125">
        <v>7</v>
      </c>
      <c r="H65" s="125">
        <v>0</v>
      </c>
      <c r="I65" s="116">
        <f t="shared" si="14"/>
        <v>10</v>
      </c>
      <c r="J65" s="125"/>
      <c r="K65" s="125">
        <v>5</v>
      </c>
      <c r="L65" s="125">
        <v>4</v>
      </c>
      <c r="M65" s="125">
        <v>1</v>
      </c>
      <c r="N65" s="116">
        <f t="shared" si="15"/>
        <v>10</v>
      </c>
      <c r="O65" s="122"/>
      <c r="P65" s="31"/>
      <c r="Q65" s="31"/>
      <c r="R65" s="130" t="s">
        <v>336</v>
      </c>
      <c r="T65" s="128"/>
      <c r="U65" s="116"/>
      <c r="V65" s="116"/>
      <c r="W65" s="129"/>
      <c r="X65" s="116"/>
    </row>
    <row r="66" spans="1:24" ht="45" customHeight="1" x14ac:dyDescent="0.3">
      <c r="A66" s="23">
        <v>45</v>
      </c>
      <c r="B66" s="121" t="s">
        <v>350</v>
      </c>
      <c r="C66" s="122" t="s">
        <v>351</v>
      </c>
      <c r="D66" s="122" t="s">
        <v>240</v>
      </c>
      <c r="E66" s="122"/>
      <c r="F66" s="125">
        <v>6</v>
      </c>
      <c r="G66" s="125">
        <v>4</v>
      </c>
      <c r="H66" s="125">
        <v>0</v>
      </c>
      <c r="I66" s="116">
        <f t="shared" si="14"/>
        <v>10</v>
      </c>
      <c r="J66" s="125"/>
      <c r="K66" s="125">
        <v>2</v>
      </c>
      <c r="L66" s="125">
        <v>1</v>
      </c>
      <c r="M66" s="125">
        <v>7</v>
      </c>
      <c r="N66" s="116">
        <f t="shared" si="15"/>
        <v>10</v>
      </c>
      <c r="O66" s="122"/>
      <c r="P66" s="31" t="s">
        <v>34</v>
      </c>
      <c r="Q66" s="31" t="s">
        <v>34</v>
      </c>
      <c r="R66" s="132" t="s">
        <v>352</v>
      </c>
      <c r="T66" s="128"/>
      <c r="U66" s="116"/>
      <c r="V66" s="116"/>
      <c r="W66" s="129"/>
      <c r="X66" s="116"/>
    </row>
    <row r="67" spans="1:24" ht="45" customHeight="1" x14ac:dyDescent="0.3">
      <c r="A67" s="23">
        <v>46</v>
      </c>
      <c r="B67" s="121" t="s">
        <v>353</v>
      </c>
      <c r="C67" s="122" t="s">
        <v>354</v>
      </c>
      <c r="D67" s="122" t="s">
        <v>299</v>
      </c>
      <c r="E67" s="122"/>
      <c r="F67" s="125">
        <v>9</v>
      </c>
      <c r="G67" s="125">
        <v>1</v>
      </c>
      <c r="H67" s="125">
        <v>0</v>
      </c>
      <c r="I67" s="116">
        <f t="shared" si="14"/>
        <v>10</v>
      </c>
      <c r="J67" s="125"/>
      <c r="K67" s="125">
        <v>0</v>
      </c>
      <c r="L67" s="125">
        <v>0</v>
      </c>
      <c r="M67" s="125">
        <v>10</v>
      </c>
      <c r="N67" s="116">
        <f t="shared" si="15"/>
        <v>10</v>
      </c>
      <c r="O67" s="122"/>
      <c r="P67" s="31" t="s">
        <v>35</v>
      </c>
      <c r="Q67" s="31"/>
      <c r="R67" s="126"/>
      <c r="T67" s="128"/>
      <c r="U67" s="116"/>
      <c r="V67" s="116"/>
      <c r="W67" s="129"/>
      <c r="X67" s="116"/>
    </row>
    <row r="68" spans="1:24" ht="45" customHeight="1" x14ac:dyDescent="0.3">
      <c r="A68" s="23">
        <v>47</v>
      </c>
      <c r="B68" s="121" t="s">
        <v>355</v>
      </c>
      <c r="C68" s="122" t="s">
        <v>356</v>
      </c>
      <c r="D68" s="122" t="s">
        <v>347</v>
      </c>
      <c r="E68" s="122"/>
      <c r="F68" s="125">
        <v>3</v>
      </c>
      <c r="G68" s="125">
        <v>3</v>
      </c>
      <c r="H68" s="125">
        <v>0</v>
      </c>
      <c r="I68" s="116">
        <f t="shared" si="14"/>
        <v>6</v>
      </c>
      <c r="J68" s="125"/>
      <c r="K68" s="125">
        <v>4</v>
      </c>
      <c r="L68" s="125">
        <v>1</v>
      </c>
      <c r="M68" s="125">
        <v>1</v>
      </c>
      <c r="N68" s="116">
        <f t="shared" si="15"/>
        <v>6</v>
      </c>
      <c r="O68" s="122"/>
      <c r="P68" s="31"/>
      <c r="Q68" s="31"/>
      <c r="R68" s="126"/>
      <c r="T68" s="128"/>
      <c r="U68" s="116"/>
      <c r="V68" s="116"/>
      <c r="W68" s="129"/>
      <c r="X68" s="116"/>
    </row>
    <row r="69" spans="1:24" ht="45" customHeight="1" x14ac:dyDescent="0.3">
      <c r="A69" s="23">
        <v>48</v>
      </c>
      <c r="B69" s="121" t="s">
        <v>357</v>
      </c>
      <c r="C69" s="122" t="s">
        <v>358</v>
      </c>
      <c r="D69" s="122" t="s">
        <v>347</v>
      </c>
      <c r="E69" s="122"/>
      <c r="F69" s="125">
        <v>4</v>
      </c>
      <c r="G69" s="125">
        <v>1</v>
      </c>
      <c r="H69" s="125">
        <v>0</v>
      </c>
      <c r="I69" s="116">
        <f t="shared" si="14"/>
        <v>5</v>
      </c>
      <c r="J69" s="125"/>
      <c r="K69" s="125">
        <v>1</v>
      </c>
      <c r="L69" s="125">
        <v>0</v>
      </c>
      <c r="M69" s="125">
        <v>4</v>
      </c>
      <c r="N69" s="116">
        <f t="shared" si="15"/>
        <v>5</v>
      </c>
      <c r="O69" s="122"/>
      <c r="P69" s="31" t="s">
        <v>35</v>
      </c>
      <c r="Q69" s="155" t="s">
        <v>319</v>
      </c>
      <c r="R69" s="132" t="s">
        <v>359</v>
      </c>
      <c r="T69" s="128"/>
      <c r="U69" s="116"/>
      <c r="V69" s="116"/>
      <c r="W69" s="129"/>
      <c r="X69" s="116"/>
    </row>
    <row r="70" spans="1:24" ht="54" customHeight="1" x14ac:dyDescent="0.3">
      <c r="A70" s="23">
        <v>49</v>
      </c>
      <c r="B70" s="121" t="s">
        <v>360</v>
      </c>
      <c r="C70" s="122" t="s">
        <v>361</v>
      </c>
      <c r="D70" s="122" t="s">
        <v>240</v>
      </c>
      <c r="E70" s="122"/>
      <c r="F70" s="125">
        <v>2</v>
      </c>
      <c r="G70" s="125">
        <v>3</v>
      </c>
      <c r="H70" s="125">
        <v>0</v>
      </c>
      <c r="I70" s="116">
        <f t="shared" si="14"/>
        <v>5</v>
      </c>
      <c r="J70" s="125"/>
      <c r="K70" s="125">
        <v>3</v>
      </c>
      <c r="L70" s="125">
        <v>0</v>
      </c>
      <c r="M70" s="125">
        <v>2</v>
      </c>
      <c r="N70" s="116">
        <f t="shared" si="15"/>
        <v>5</v>
      </c>
      <c r="O70" s="122"/>
      <c r="P70" s="31" t="s">
        <v>35</v>
      </c>
      <c r="Q70" s="155" t="s">
        <v>362</v>
      </c>
      <c r="R70" s="132" t="s">
        <v>363</v>
      </c>
      <c r="T70" s="128"/>
      <c r="U70" s="116"/>
      <c r="V70" s="116"/>
      <c r="W70" s="129"/>
      <c r="X70" s="116"/>
    </row>
    <row r="71" spans="1:24" ht="48.75" customHeight="1" x14ac:dyDescent="0.3">
      <c r="A71" s="23">
        <v>50</v>
      </c>
      <c r="B71" s="121" t="s">
        <v>364</v>
      </c>
      <c r="C71" s="122" t="s">
        <v>365</v>
      </c>
      <c r="D71" s="122" t="s">
        <v>299</v>
      </c>
      <c r="E71" s="122"/>
      <c r="F71" s="125">
        <v>2</v>
      </c>
      <c r="G71" s="125">
        <v>3</v>
      </c>
      <c r="H71" s="125">
        <v>0</v>
      </c>
      <c r="I71" s="116">
        <f t="shared" si="14"/>
        <v>5</v>
      </c>
      <c r="J71" s="125"/>
      <c r="K71" s="125">
        <v>5</v>
      </c>
      <c r="L71" s="125">
        <v>0</v>
      </c>
      <c r="M71" s="125">
        <v>0</v>
      </c>
      <c r="N71" s="116">
        <f t="shared" si="15"/>
        <v>5</v>
      </c>
      <c r="O71" s="122"/>
      <c r="P71" s="31"/>
      <c r="Q71" s="31"/>
      <c r="R71" s="132" t="s">
        <v>366</v>
      </c>
      <c r="T71" s="128"/>
      <c r="U71" s="116"/>
      <c r="V71" s="116"/>
      <c r="W71" s="129"/>
      <c r="X71" s="116"/>
    </row>
    <row r="72" spans="1:24" ht="45" customHeight="1" x14ac:dyDescent="0.3">
      <c r="A72" s="23">
        <v>51</v>
      </c>
      <c r="B72" s="121" t="s">
        <v>367</v>
      </c>
      <c r="C72" s="122" t="s">
        <v>368</v>
      </c>
      <c r="D72" s="122" t="s">
        <v>347</v>
      </c>
      <c r="E72" s="122"/>
      <c r="F72" s="125">
        <v>2</v>
      </c>
      <c r="G72" s="125">
        <v>3</v>
      </c>
      <c r="H72" s="125">
        <v>0</v>
      </c>
      <c r="I72" s="116">
        <f t="shared" si="14"/>
        <v>5</v>
      </c>
      <c r="J72" s="125"/>
      <c r="K72" s="125">
        <v>5</v>
      </c>
      <c r="L72" s="125">
        <v>0</v>
      </c>
      <c r="M72" s="125">
        <v>0</v>
      </c>
      <c r="N72" s="116">
        <f t="shared" si="15"/>
        <v>5</v>
      </c>
      <c r="O72" s="122"/>
      <c r="P72" s="31" t="s">
        <v>34</v>
      </c>
      <c r="Q72" s="31" t="s">
        <v>34</v>
      </c>
      <c r="R72" s="132" t="s">
        <v>369</v>
      </c>
      <c r="T72" s="128"/>
      <c r="U72" s="116"/>
      <c r="V72" s="116"/>
      <c r="W72" s="129"/>
      <c r="X72" s="116"/>
    </row>
    <row r="73" spans="1:24" ht="45" customHeight="1" x14ac:dyDescent="0.3">
      <c r="A73" s="23">
        <v>52</v>
      </c>
      <c r="B73" s="121" t="s">
        <v>370</v>
      </c>
      <c r="C73" s="122" t="s">
        <v>351</v>
      </c>
      <c r="D73" s="122" t="s">
        <v>240</v>
      </c>
      <c r="E73" s="122"/>
      <c r="F73" s="125">
        <v>1</v>
      </c>
      <c r="G73" s="125">
        <v>3</v>
      </c>
      <c r="H73" s="125">
        <v>0</v>
      </c>
      <c r="I73" s="116">
        <f t="shared" si="14"/>
        <v>4</v>
      </c>
      <c r="J73" s="125"/>
      <c r="K73" s="125">
        <v>2</v>
      </c>
      <c r="L73" s="125">
        <v>0</v>
      </c>
      <c r="M73" s="125">
        <v>2</v>
      </c>
      <c r="N73" s="116">
        <f t="shared" si="15"/>
        <v>4</v>
      </c>
      <c r="O73" s="122"/>
      <c r="P73" s="31" t="s">
        <v>34</v>
      </c>
      <c r="Q73" s="31" t="s">
        <v>371</v>
      </c>
      <c r="R73" s="132" t="s">
        <v>372</v>
      </c>
      <c r="T73" s="128"/>
      <c r="U73" s="116"/>
      <c r="V73" s="116"/>
      <c r="W73" s="129"/>
      <c r="X73" s="116"/>
    </row>
    <row r="74" spans="1:24" ht="45" customHeight="1" x14ac:dyDescent="0.3">
      <c r="A74" s="23">
        <v>53</v>
      </c>
      <c r="B74" s="121" t="s">
        <v>373</v>
      </c>
      <c r="C74" s="122" t="s">
        <v>374</v>
      </c>
      <c r="D74" s="122" t="s">
        <v>299</v>
      </c>
      <c r="E74" s="122"/>
      <c r="F74" s="125">
        <v>1</v>
      </c>
      <c r="G74" s="125">
        <v>3</v>
      </c>
      <c r="H74" s="125">
        <v>0</v>
      </c>
      <c r="I74" s="116">
        <f t="shared" si="14"/>
        <v>4</v>
      </c>
      <c r="J74" s="125"/>
      <c r="K74" s="125">
        <v>3</v>
      </c>
      <c r="L74" s="125">
        <v>1</v>
      </c>
      <c r="M74" s="125">
        <v>0</v>
      </c>
      <c r="N74" s="116">
        <f t="shared" si="15"/>
        <v>4</v>
      </c>
      <c r="O74" s="122"/>
      <c r="P74" s="31" t="s">
        <v>35</v>
      </c>
      <c r="Q74" s="155" t="s">
        <v>319</v>
      </c>
      <c r="R74" s="132" t="s">
        <v>375</v>
      </c>
      <c r="T74" s="128"/>
      <c r="U74" s="116"/>
      <c r="V74" s="116"/>
      <c r="W74" s="129"/>
      <c r="X74" s="116"/>
    </row>
    <row r="75" spans="1:24" ht="45" customHeight="1" x14ac:dyDescent="0.3">
      <c r="A75" s="23">
        <v>54</v>
      </c>
      <c r="B75" s="121" t="s">
        <v>376</v>
      </c>
      <c r="C75" s="122" t="s">
        <v>377</v>
      </c>
      <c r="D75" s="122" t="s">
        <v>246</v>
      </c>
      <c r="E75" s="122"/>
      <c r="F75" s="125">
        <v>3</v>
      </c>
      <c r="G75" s="125">
        <v>0</v>
      </c>
      <c r="H75" s="125">
        <v>0</v>
      </c>
      <c r="I75" s="116">
        <f t="shared" si="14"/>
        <v>3</v>
      </c>
      <c r="J75" s="125"/>
      <c r="K75" s="125">
        <v>1</v>
      </c>
      <c r="L75" s="125">
        <v>2</v>
      </c>
      <c r="M75" s="125">
        <v>0</v>
      </c>
      <c r="N75" s="116">
        <f t="shared" si="15"/>
        <v>3</v>
      </c>
      <c r="O75" s="122"/>
      <c r="P75" s="31" t="s">
        <v>34</v>
      </c>
      <c r="Q75" s="155" t="s">
        <v>319</v>
      </c>
      <c r="R75" s="126" t="s">
        <v>378</v>
      </c>
      <c r="T75" s="128"/>
      <c r="U75" s="116"/>
      <c r="V75" s="116"/>
      <c r="W75" s="129"/>
      <c r="X75" s="116"/>
    </row>
    <row r="76" spans="1:24" ht="45" customHeight="1" x14ac:dyDescent="0.3">
      <c r="A76" s="23">
        <v>55</v>
      </c>
      <c r="B76" s="121" t="s">
        <v>379</v>
      </c>
      <c r="C76" s="122" t="s">
        <v>380</v>
      </c>
      <c r="D76" s="122" t="s">
        <v>240</v>
      </c>
      <c r="E76" s="122"/>
      <c r="F76" s="125">
        <v>2</v>
      </c>
      <c r="G76" s="125">
        <v>0</v>
      </c>
      <c r="H76" s="125">
        <v>0</v>
      </c>
      <c r="I76" s="116">
        <f t="shared" si="14"/>
        <v>2</v>
      </c>
      <c r="J76" s="125"/>
      <c r="K76" s="125">
        <v>2</v>
      </c>
      <c r="L76" s="125">
        <v>0</v>
      </c>
      <c r="M76" s="125">
        <v>0</v>
      </c>
      <c r="N76" s="116">
        <f t="shared" si="15"/>
        <v>2</v>
      </c>
      <c r="O76" s="122"/>
      <c r="P76" s="31" t="s">
        <v>34</v>
      </c>
      <c r="Q76" s="31" t="s">
        <v>34</v>
      </c>
      <c r="R76" s="126"/>
      <c r="T76" s="128"/>
      <c r="U76" s="116"/>
      <c r="V76" s="116"/>
      <c r="W76" s="129"/>
      <c r="X76" s="116"/>
    </row>
    <row r="77" spans="1:24" ht="45" customHeight="1" x14ac:dyDescent="0.3">
      <c r="A77" s="23">
        <v>56</v>
      </c>
      <c r="B77" s="121" t="s">
        <v>381</v>
      </c>
      <c r="C77" s="122" t="s">
        <v>382</v>
      </c>
      <c r="D77" s="122" t="s">
        <v>240</v>
      </c>
      <c r="E77" s="122"/>
      <c r="F77" s="125">
        <v>0</v>
      </c>
      <c r="G77" s="125">
        <v>2</v>
      </c>
      <c r="H77" s="125">
        <v>0</v>
      </c>
      <c r="I77" s="116">
        <f t="shared" si="14"/>
        <v>2</v>
      </c>
      <c r="J77" s="125"/>
      <c r="K77" s="125">
        <v>1</v>
      </c>
      <c r="L77" s="125">
        <v>0</v>
      </c>
      <c r="M77" s="125">
        <v>1</v>
      </c>
      <c r="N77" s="116">
        <f t="shared" si="15"/>
        <v>2</v>
      </c>
      <c r="O77" s="122"/>
      <c r="P77" s="31" t="s">
        <v>34</v>
      </c>
      <c r="Q77" s="31"/>
      <c r="R77" s="126"/>
      <c r="T77" s="128"/>
      <c r="U77" s="116"/>
      <c r="V77" s="116"/>
      <c r="W77" s="129"/>
      <c r="X77" s="116"/>
    </row>
    <row r="78" spans="1:24" ht="45" customHeight="1" x14ac:dyDescent="0.3">
      <c r="A78" s="23">
        <v>57</v>
      </c>
      <c r="B78" s="144" t="s">
        <v>383</v>
      </c>
      <c r="C78" s="145"/>
      <c r="D78" s="146"/>
      <c r="E78" s="146"/>
      <c r="F78" s="147"/>
      <c r="G78" s="147"/>
      <c r="H78" s="147"/>
      <c r="I78" s="147"/>
      <c r="J78" s="147"/>
      <c r="K78" s="147"/>
      <c r="L78" s="147"/>
      <c r="M78" s="154"/>
      <c r="N78" s="147"/>
      <c r="O78" s="146"/>
      <c r="P78" s="148"/>
      <c r="Q78" s="148"/>
      <c r="R78" s="149"/>
      <c r="T78" s="150"/>
      <c r="U78" s="147"/>
      <c r="V78" s="147"/>
      <c r="W78" s="151"/>
      <c r="X78" s="116"/>
    </row>
  </sheetData>
  <mergeCells count="13">
    <mergeCell ref="Y7:Y8"/>
    <mergeCell ref="AA3:AA4"/>
    <mergeCell ref="Y3:Y4"/>
    <mergeCell ref="Z3:Z4"/>
    <mergeCell ref="P45:R45"/>
    <mergeCell ref="P59:R59"/>
    <mergeCell ref="P60:R60"/>
    <mergeCell ref="F1:I1"/>
    <mergeCell ref="K1:M1"/>
    <mergeCell ref="P1:R1"/>
    <mergeCell ref="P7:R7"/>
    <mergeCell ref="P8:R8"/>
    <mergeCell ref="P44:R44"/>
  </mergeCells>
  <pageMargins left="0.7" right="0.7" top="0.75" bottom="0.75" header="0.3" footer="0.3"/>
  <pageSetup paperSize="9" orientation="portrait" verticalDpi="4"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C6" sqref="C6"/>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customWidth="1"/>
    <col min="10" max="10" width="21.3320312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300</v>
      </c>
      <c r="D3" s="71"/>
      <c r="E3" s="71"/>
      <c r="F3" s="71"/>
      <c r="G3" s="71"/>
      <c r="H3" s="71"/>
      <c r="I3" s="68"/>
      <c r="J3" s="68"/>
      <c r="K3" s="68"/>
      <c r="L3" s="68"/>
      <c r="M3" s="68"/>
    </row>
    <row r="4" spans="1:14" ht="15" x14ac:dyDescent="0.25">
      <c r="B4" s="6" t="s">
        <v>185</v>
      </c>
      <c r="C4" s="70">
        <v>2</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2</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v>0</v>
      </c>
      <c r="J14" s="35"/>
      <c r="K14" s="35"/>
      <c r="L14" s="35"/>
      <c r="M14" s="49"/>
    </row>
    <row r="15" spans="1:14" x14ac:dyDescent="0.3">
      <c r="A15" s="30"/>
      <c r="B15" s="31" t="s">
        <v>121</v>
      </c>
      <c r="C15" s="61"/>
      <c r="D15" s="35"/>
      <c r="E15" s="35"/>
      <c r="F15" s="35"/>
      <c r="G15" s="49"/>
      <c r="H15" s="54"/>
      <c r="I15" s="61">
        <v>0</v>
      </c>
      <c r="J15" s="35"/>
      <c r="K15" s="35"/>
      <c r="L15" s="35"/>
      <c r="M15" s="49"/>
    </row>
    <row r="16" spans="1:14" x14ac:dyDescent="0.3">
      <c r="A16" s="30"/>
      <c r="B16" s="31" t="s">
        <v>122</v>
      </c>
      <c r="C16" s="61"/>
      <c r="D16" s="35"/>
      <c r="E16" s="35"/>
      <c r="F16" s="35"/>
      <c r="G16" s="49"/>
      <c r="H16" s="54"/>
      <c r="I16" s="61">
        <v>0</v>
      </c>
      <c r="J16" s="35"/>
      <c r="K16" s="35"/>
      <c r="L16" s="35"/>
      <c r="M16" s="49"/>
    </row>
    <row r="17" spans="1:13" x14ac:dyDescent="0.3">
      <c r="A17" s="30"/>
      <c r="B17" s="31" t="s">
        <v>123</v>
      </c>
      <c r="C17" s="61"/>
      <c r="D17" s="35"/>
      <c r="E17" s="35"/>
      <c r="F17" s="35"/>
      <c r="G17" s="49"/>
      <c r="H17" s="54"/>
      <c r="I17" s="61">
        <v>0</v>
      </c>
      <c r="J17" s="35"/>
      <c r="K17" s="35"/>
      <c r="L17" s="35"/>
      <c r="M17" s="49"/>
    </row>
    <row r="18" spans="1:13" x14ac:dyDescent="0.3">
      <c r="A18" s="30"/>
      <c r="B18" s="31" t="s">
        <v>124</v>
      </c>
      <c r="C18" s="61"/>
      <c r="D18" s="35"/>
      <c r="E18" s="35"/>
      <c r="F18" s="35"/>
      <c r="G18" s="49"/>
      <c r="H18" s="54"/>
      <c r="I18" s="61">
        <v>2</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0</v>
      </c>
      <c r="J22" s="35"/>
      <c r="K22" s="35"/>
      <c r="L22" s="35"/>
      <c r="M22" s="49"/>
    </row>
    <row r="23" spans="1:13" x14ac:dyDescent="0.3">
      <c r="A23" s="30"/>
      <c r="B23" s="31" t="s">
        <v>90</v>
      </c>
      <c r="C23" s="61"/>
      <c r="D23" s="35"/>
      <c r="E23" s="35"/>
      <c r="F23" s="35"/>
      <c r="G23" s="49"/>
      <c r="H23" s="54"/>
      <c r="I23" s="61">
        <v>2</v>
      </c>
      <c r="J23" s="35"/>
      <c r="K23" s="35"/>
      <c r="L23" s="35"/>
      <c r="M23" s="49"/>
    </row>
    <row r="24" spans="1:13" x14ac:dyDescent="0.3">
      <c r="A24" s="30"/>
      <c r="B24" s="31" t="s">
        <v>91</v>
      </c>
      <c r="C24" s="61"/>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v>1</v>
      </c>
      <c r="J28" s="35"/>
      <c r="K28" s="35"/>
      <c r="L28" s="35"/>
      <c r="M28" s="49"/>
    </row>
    <row r="29" spans="1:13" x14ac:dyDescent="0.3">
      <c r="A29" s="30"/>
      <c r="B29" s="34">
        <v>7</v>
      </c>
      <c r="C29" s="61"/>
      <c r="D29" s="35"/>
      <c r="E29" s="35"/>
      <c r="F29" s="35"/>
      <c r="G29" s="49"/>
      <c r="H29" s="54"/>
      <c r="I29" s="61">
        <v>1</v>
      </c>
      <c r="J29" s="35"/>
      <c r="K29" s="35"/>
      <c r="L29" s="35"/>
      <c r="M29" s="49"/>
    </row>
    <row r="30" spans="1:13" x14ac:dyDescent="0.3">
      <c r="A30" s="30"/>
      <c r="B30" s="34">
        <v>8</v>
      </c>
      <c r="C30" s="61"/>
      <c r="D30" s="35"/>
      <c r="E30" s="35"/>
      <c r="F30" s="35"/>
      <c r="G30" s="49"/>
      <c r="H30" s="54"/>
      <c r="I30" s="61"/>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2</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2</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28.8" x14ac:dyDescent="0.3">
      <c r="A73" s="30">
        <v>8</v>
      </c>
      <c r="B73" s="31" t="s">
        <v>134</v>
      </c>
      <c r="C73" s="76"/>
      <c r="D73" s="61"/>
      <c r="E73" s="35"/>
      <c r="F73" s="35"/>
      <c r="G73" s="49"/>
      <c r="H73" s="54"/>
      <c r="I73" s="76"/>
      <c r="J73" s="61"/>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c r="L109" s="61">
        <v>1</v>
      </c>
      <c r="M109" s="49"/>
    </row>
    <row r="110" spans="1:13" x14ac:dyDescent="0.3">
      <c r="A110" s="30"/>
      <c r="B110" s="31" t="s">
        <v>158</v>
      </c>
      <c r="C110" s="61"/>
      <c r="D110" s="61"/>
      <c r="E110" s="61"/>
      <c r="F110" s="61"/>
      <c r="G110" s="82"/>
      <c r="H110" s="54"/>
      <c r="I110" s="61"/>
      <c r="J110" s="61"/>
      <c r="K110" s="61">
        <v>2</v>
      </c>
      <c r="L110" s="61"/>
      <c r="M110" s="49"/>
    </row>
    <row r="111" spans="1:13" x14ac:dyDescent="0.3">
      <c r="A111" s="30"/>
      <c r="B111" s="31" t="s">
        <v>159</v>
      </c>
      <c r="C111" s="61"/>
      <c r="D111" s="61"/>
      <c r="E111" s="61"/>
      <c r="F111" s="61"/>
      <c r="G111" s="82"/>
      <c r="H111" s="54"/>
      <c r="I111" s="61"/>
      <c r="J111" s="61"/>
      <c r="K111" s="61">
        <v>2</v>
      </c>
      <c r="L111" s="61"/>
      <c r="M111" s="49"/>
    </row>
    <row r="112" spans="1:13" x14ac:dyDescent="0.3">
      <c r="A112" s="30"/>
      <c r="B112" s="31" t="s">
        <v>160</v>
      </c>
      <c r="C112" s="61"/>
      <c r="D112" s="61"/>
      <c r="E112" s="61"/>
      <c r="F112" s="61"/>
      <c r="G112" s="82"/>
      <c r="H112" s="54"/>
      <c r="I112" s="61"/>
      <c r="J112" s="61"/>
      <c r="K112" s="61">
        <v>2</v>
      </c>
      <c r="L112" s="61"/>
      <c r="M112" s="49"/>
    </row>
    <row r="113" spans="1:13" x14ac:dyDescent="0.3">
      <c r="A113" s="30"/>
      <c r="B113" s="31" t="s">
        <v>161</v>
      </c>
      <c r="C113" s="61"/>
      <c r="D113" s="61"/>
      <c r="E113" s="61"/>
      <c r="F113" s="61"/>
      <c r="G113" s="82"/>
      <c r="H113" s="54"/>
      <c r="I113" s="61"/>
      <c r="J113" s="61"/>
      <c r="K113" s="61">
        <v>1</v>
      </c>
      <c r="L113" s="61">
        <v>1</v>
      </c>
      <c r="M113" s="49"/>
    </row>
    <row r="114" spans="1:13" x14ac:dyDescent="0.3">
      <c r="A114" s="30"/>
      <c r="B114" s="31" t="s">
        <v>162</v>
      </c>
      <c r="C114" s="61"/>
      <c r="D114" s="61"/>
      <c r="E114" s="61"/>
      <c r="F114" s="61"/>
      <c r="G114" s="82"/>
      <c r="H114" s="54"/>
      <c r="I114" s="61"/>
      <c r="J114" s="61"/>
      <c r="K114" s="61">
        <v>2</v>
      </c>
      <c r="L114" s="61"/>
      <c r="M114" s="49"/>
    </row>
    <row r="115" spans="1:13" x14ac:dyDescent="0.3">
      <c r="A115" s="30"/>
      <c r="B115" s="31" t="s">
        <v>163</v>
      </c>
      <c r="C115" s="61"/>
      <c r="D115" s="61"/>
      <c r="E115" s="61"/>
      <c r="F115" s="61"/>
      <c r="G115" s="82"/>
      <c r="H115" s="54"/>
      <c r="I115" s="61"/>
      <c r="J115" s="61"/>
      <c r="K115" s="61"/>
      <c r="L115" s="61">
        <v>1</v>
      </c>
      <c r="M115" s="49"/>
    </row>
    <row r="116" spans="1:13" x14ac:dyDescent="0.3">
      <c r="A116" s="30"/>
      <c r="B116" s="31" t="s">
        <v>164</v>
      </c>
      <c r="C116" s="61"/>
      <c r="D116" s="61"/>
      <c r="E116" s="61"/>
      <c r="F116" s="61"/>
      <c r="G116" s="82"/>
      <c r="H116" s="54"/>
      <c r="I116" s="61"/>
      <c r="J116" s="61"/>
      <c r="K116" s="61"/>
      <c r="L116" s="61">
        <v>1</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43.2" x14ac:dyDescent="0.3">
      <c r="A122" s="30"/>
      <c r="B122" s="31" t="s">
        <v>166</v>
      </c>
      <c r="C122" s="85"/>
      <c r="D122" s="80"/>
      <c r="E122" s="35"/>
      <c r="F122" s="35"/>
      <c r="G122" s="49"/>
      <c r="H122" s="54"/>
      <c r="I122" s="85">
        <v>2</v>
      </c>
      <c r="J122" s="80" t="s">
        <v>443</v>
      </c>
      <c r="K122" s="35"/>
      <c r="L122" s="35"/>
      <c r="M122" s="49"/>
    </row>
    <row r="123" spans="1:13" x14ac:dyDescent="0.3">
      <c r="A123" s="30"/>
      <c r="B123" s="31" t="s">
        <v>167</v>
      </c>
      <c r="C123" s="85"/>
      <c r="D123" s="80"/>
      <c r="E123" s="86"/>
      <c r="F123" s="86"/>
      <c r="G123" s="49"/>
      <c r="H123" s="87"/>
      <c r="I123" s="85"/>
      <c r="J123" s="80"/>
      <c r="K123" s="86"/>
      <c r="L123" s="86"/>
      <c r="M123" s="49"/>
    </row>
    <row r="124" spans="1:13" ht="57.6" x14ac:dyDescent="0.3">
      <c r="A124" s="30"/>
      <c r="B124" s="31" t="s">
        <v>16</v>
      </c>
      <c r="C124" s="76"/>
      <c r="D124" s="80"/>
      <c r="E124" s="86"/>
      <c r="F124" s="86"/>
      <c r="G124" s="49"/>
      <c r="H124" s="87"/>
      <c r="I124" s="76"/>
      <c r="J124" s="80" t="s">
        <v>441</v>
      </c>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c r="J127" s="35"/>
      <c r="K127" s="35"/>
      <c r="L127" s="35"/>
      <c r="M127" s="49"/>
    </row>
    <row r="128" spans="1:13" x14ac:dyDescent="0.3">
      <c r="A128" s="30"/>
      <c r="B128" s="31" t="s">
        <v>132</v>
      </c>
      <c r="C128" s="61"/>
      <c r="D128" s="35"/>
      <c r="E128" s="35"/>
      <c r="F128" s="35"/>
      <c r="G128" s="49"/>
      <c r="H128" s="54"/>
      <c r="I128" s="61">
        <v>1</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28.8" x14ac:dyDescent="0.3">
      <c r="A136" s="30"/>
      <c r="B136" s="31" t="s">
        <v>165</v>
      </c>
      <c r="C136" s="44"/>
      <c r="D136" s="61"/>
      <c r="E136" s="35"/>
      <c r="F136" s="35"/>
      <c r="G136" s="49"/>
      <c r="H136" s="54"/>
      <c r="I136" s="44"/>
      <c r="J136" s="61" t="s">
        <v>442</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c r="J141" s="35"/>
      <c r="K141" s="35"/>
      <c r="L141" s="35"/>
      <c r="M141" s="49"/>
    </row>
    <row r="142" spans="1:13" x14ac:dyDescent="0.3">
      <c r="A142" s="30"/>
      <c r="B142" s="31" t="s">
        <v>179</v>
      </c>
      <c r="C142" s="61"/>
      <c r="D142" s="35"/>
      <c r="E142" s="35"/>
      <c r="F142" s="35"/>
      <c r="G142" s="49"/>
      <c r="H142" s="54"/>
      <c r="I142" s="61"/>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129.6" x14ac:dyDescent="0.3">
      <c r="A145" s="30">
        <v>18</v>
      </c>
      <c r="B145" s="31" t="s">
        <v>181</v>
      </c>
      <c r="C145" s="76"/>
      <c r="D145" s="61"/>
      <c r="E145" s="35"/>
      <c r="F145" s="35"/>
      <c r="G145" s="49"/>
      <c r="H145" s="54"/>
      <c r="I145" s="76"/>
      <c r="J145" s="61" t="s">
        <v>444</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A30" sqref="A30:XFD30"/>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0" width="17.88671875" style="4" customWidth="1"/>
    <col min="11" max="12" width="13.5546875" style="4" customWidth="1"/>
    <col min="13" max="13" width="10.44140625" style="4" customWidth="1"/>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45" x14ac:dyDescent="0.25">
      <c r="B3" s="6" t="s">
        <v>184</v>
      </c>
      <c r="C3" s="70" t="s">
        <v>386</v>
      </c>
      <c r="D3" s="71"/>
      <c r="E3" s="71"/>
      <c r="F3" s="71"/>
      <c r="G3" s="71"/>
      <c r="H3" s="71"/>
      <c r="I3" s="68"/>
      <c r="J3" s="68"/>
      <c r="K3" s="68"/>
      <c r="L3" s="68"/>
      <c r="M3" s="68"/>
    </row>
    <row r="4" spans="1:14" ht="15" x14ac:dyDescent="0.25">
      <c r="B4" s="6" t="s">
        <v>185</v>
      </c>
      <c r="C4" s="70">
        <v>3</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2</v>
      </c>
      <c r="D10" s="35"/>
      <c r="E10" s="35"/>
      <c r="F10" s="35"/>
      <c r="G10" s="49"/>
      <c r="H10" s="54"/>
      <c r="I10" s="44"/>
      <c r="J10" s="35"/>
      <c r="K10" s="35"/>
      <c r="L10" s="35"/>
      <c r="M10" s="49"/>
    </row>
    <row r="11" spans="1:14" ht="15" x14ac:dyDescent="0.25">
      <c r="A11" s="30"/>
      <c r="B11" s="31" t="s">
        <v>119</v>
      </c>
      <c r="C11" s="44"/>
      <c r="D11" s="35"/>
      <c r="E11" s="35"/>
      <c r="F11" s="35"/>
      <c r="G11" s="49"/>
      <c r="H11" s="54"/>
      <c r="I11" s="61">
        <v>1</v>
      </c>
      <c r="J11" s="35"/>
      <c r="K11" s="35"/>
      <c r="L11" s="35"/>
      <c r="M11" s="49"/>
    </row>
    <row r="12" spans="1:14" x14ac:dyDescent="0.3">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v>1</v>
      </c>
      <c r="D15" s="35"/>
      <c r="E15" s="35"/>
      <c r="F15" s="35"/>
      <c r="G15" s="49"/>
      <c r="H15" s="54"/>
      <c r="I15" s="61">
        <v>1</v>
      </c>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v>2</v>
      </c>
      <c r="D18" s="35"/>
      <c r="E18" s="35"/>
      <c r="F18" s="35"/>
      <c r="G18" s="49"/>
      <c r="H18" s="54"/>
      <c r="I18" s="61"/>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0</v>
      </c>
      <c r="J22" s="35"/>
      <c r="K22" s="35"/>
      <c r="L22" s="35"/>
      <c r="M22" s="49"/>
    </row>
    <row r="23" spans="1:13" x14ac:dyDescent="0.3">
      <c r="A23" s="30"/>
      <c r="B23" s="31" t="s">
        <v>90</v>
      </c>
      <c r="C23" s="61">
        <v>1</v>
      </c>
      <c r="D23" s="35"/>
      <c r="E23" s="35"/>
      <c r="F23" s="35"/>
      <c r="G23" s="49"/>
      <c r="H23" s="54"/>
      <c r="I23" s="61">
        <v>0</v>
      </c>
      <c r="J23" s="35"/>
      <c r="K23" s="35"/>
      <c r="L23" s="35"/>
      <c r="M23" s="49"/>
    </row>
    <row r="24" spans="1:13" x14ac:dyDescent="0.3">
      <c r="A24" s="30"/>
      <c r="B24" s="31" t="s">
        <v>91</v>
      </c>
      <c r="C24" s="61">
        <v>1</v>
      </c>
      <c r="D24" s="35"/>
      <c r="E24" s="35"/>
      <c r="F24" s="35"/>
      <c r="G24" s="49"/>
      <c r="H24" s="54"/>
      <c r="I24" s="61">
        <v>1</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c r="J29" s="35"/>
      <c r="K29" s="35"/>
      <c r="L29" s="35"/>
      <c r="M29" s="49"/>
    </row>
    <row r="30" spans="1:13" x14ac:dyDescent="0.3">
      <c r="A30" s="30"/>
      <c r="B30" s="34">
        <v>8</v>
      </c>
      <c r="C30" s="61">
        <v>2</v>
      </c>
      <c r="D30" s="35"/>
      <c r="E30" s="35"/>
      <c r="F30" s="35"/>
      <c r="G30" s="49"/>
      <c r="H30" s="54"/>
      <c r="I30" s="61">
        <v>1</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v>2</v>
      </c>
      <c r="D61" s="35"/>
      <c r="E61" s="35"/>
      <c r="F61" s="35"/>
      <c r="G61" s="49"/>
      <c r="H61" s="54"/>
      <c r="I61" s="61">
        <v>1</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v>2</v>
      </c>
      <c r="D68" s="35"/>
      <c r="E68" s="35"/>
      <c r="F68" s="35"/>
      <c r="G68" s="49"/>
      <c r="H68" s="54"/>
      <c r="I68" s="61"/>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57.6" x14ac:dyDescent="0.3">
      <c r="A71" s="30">
        <v>7</v>
      </c>
      <c r="B71" s="31" t="s">
        <v>133</v>
      </c>
      <c r="C71" s="44"/>
      <c r="D71" s="61" t="s">
        <v>445</v>
      </c>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187.2" x14ac:dyDescent="0.3">
      <c r="A73" s="30">
        <v>8</v>
      </c>
      <c r="B73" s="31" t="s">
        <v>134</v>
      </c>
      <c r="C73" s="76"/>
      <c r="D73" s="61" t="s">
        <v>446</v>
      </c>
      <c r="E73" s="35"/>
      <c r="F73" s="35"/>
      <c r="G73" s="49"/>
      <c r="H73" s="54"/>
      <c r="I73" s="76"/>
      <c r="J73" s="61" t="s">
        <v>452</v>
      </c>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v>2</v>
      </c>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v>1</v>
      </c>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v>1</v>
      </c>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v>1</v>
      </c>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v>1</v>
      </c>
      <c r="D102" s="35"/>
      <c r="E102" s="35"/>
      <c r="F102" s="35"/>
      <c r="G102" s="49"/>
      <c r="H102" s="54"/>
      <c r="I102" s="61"/>
      <c r="J102" s="35"/>
      <c r="K102" s="35"/>
      <c r="L102" s="35"/>
      <c r="M102" s="49"/>
    </row>
    <row r="103" spans="1:13" x14ac:dyDescent="0.3">
      <c r="A103" s="30"/>
      <c r="B103" s="31" t="s">
        <v>154</v>
      </c>
      <c r="C103" s="61">
        <v>1</v>
      </c>
      <c r="D103" s="35"/>
      <c r="E103" s="35"/>
      <c r="F103" s="35"/>
      <c r="G103" s="49"/>
      <c r="H103" s="54"/>
      <c r="I103" s="61"/>
      <c r="J103" s="35"/>
      <c r="K103" s="35"/>
      <c r="L103" s="35"/>
      <c r="M103" s="49"/>
    </row>
    <row r="104" spans="1:13" x14ac:dyDescent="0.3">
      <c r="A104" s="30"/>
      <c r="B104" s="31" t="s">
        <v>155</v>
      </c>
      <c r="C104" s="61">
        <v>1</v>
      </c>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v>2</v>
      </c>
      <c r="F109" s="84"/>
      <c r="G109" s="82"/>
      <c r="H109" s="54"/>
      <c r="I109" s="61"/>
      <c r="J109" s="61"/>
      <c r="K109" s="61"/>
      <c r="L109" s="61">
        <v>1</v>
      </c>
      <c r="M109" s="49"/>
    </row>
    <row r="110" spans="1:13" x14ac:dyDescent="0.3">
      <c r="A110" s="30"/>
      <c r="B110" s="31" t="s">
        <v>158</v>
      </c>
      <c r="C110" s="61">
        <v>1</v>
      </c>
      <c r="D110" s="61"/>
      <c r="E110" s="61">
        <v>1</v>
      </c>
      <c r="F110" s="61"/>
      <c r="G110" s="82"/>
      <c r="H110" s="54"/>
      <c r="I110" s="61"/>
      <c r="J110" s="61"/>
      <c r="K110" s="61">
        <v>1</v>
      </c>
      <c r="L110" s="61"/>
      <c r="M110" s="49"/>
    </row>
    <row r="111" spans="1:13" x14ac:dyDescent="0.3">
      <c r="A111" s="30"/>
      <c r="B111" s="31" t="s">
        <v>159</v>
      </c>
      <c r="C111" s="61"/>
      <c r="D111" s="61"/>
      <c r="E111" s="61">
        <v>1</v>
      </c>
      <c r="F111" s="61">
        <v>1</v>
      </c>
      <c r="G111" s="82"/>
      <c r="H111" s="54"/>
      <c r="I111" s="61"/>
      <c r="J111" s="61">
        <v>1</v>
      </c>
      <c r="K111" s="61"/>
      <c r="L111" s="61"/>
      <c r="M111" s="49"/>
    </row>
    <row r="112" spans="1:13" x14ac:dyDescent="0.3">
      <c r="A112" s="30"/>
      <c r="B112" s="31" t="s">
        <v>160</v>
      </c>
      <c r="C112" s="61">
        <v>1</v>
      </c>
      <c r="D112" s="61"/>
      <c r="E112" s="61">
        <v>1</v>
      </c>
      <c r="F112" s="61"/>
      <c r="G112" s="82"/>
      <c r="H112" s="54"/>
      <c r="I112" s="61">
        <v>1</v>
      </c>
      <c r="J112" s="61"/>
      <c r="K112" s="61"/>
      <c r="L112" s="61"/>
      <c r="M112" s="49"/>
    </row>
    <row r="113" spans="1:13" x14ac:dyDescent="0.3">
      <c r="A113" s="30"/>
      <c r="B113" s="31" t="s">
        <v>161</v>
      </c>
      <c r="C113" s="61">
        <v>1</v>
      </c>
      <c r="D113" s="61"/>
      <c r="E113" s="61">
        <v>1</v>
      </c>
      <c r="F113" s="61"/>
      <c r="G113" s="82"/>
      <c r="H113" s="54"/>
      <c r="I113" s="61">
        <v>1</v>
      </c>
      <c r="J113" s="61"/>
      <c r="K113" s="61"/>
      <c r="L113" s="61"/>
      <c r="M113" s="49"/>
    </row>
    <row r="114" spans="1:13" x14ac:dyDescent="0.3">
      <c r="A114" s="30"/>
      <c r="B114" s="31" t="s">
        <v>162</v>
      </c>
      <c r="C114" s="61"/>
      <c r="D114" s="61"/>
      <c r="E114" s="61">
        <v>1</v>
      </c>
      <c r="F114" s="61">
        <v>1</v>
      </c>
      <c r="G114" s="82"/>
      <c r="H114" s="54"/>
      <c r="I114" s="61"/>
      <c r="J114" s="61"/>
      <c r="K114" s="61"/>
      <c r="L114" s="61">
        <v>1</v>
      </c>
      <c r="M114" s="49"/>
    </row>
    <row r="115" spans="1:13" x14ac:dyDescent="0.3">
      <c r="A115" s="30"/>
      <c r="B115" s="31" t="s">
        <v>163</v>
      </c>
      <c r="C115" s="61"/>
      <c r="D115" s="61">
        <v>1</v>
      </c>
      <c r="E115" s="61">
        <v>1</v>
      </c>
      <c r="F115" s="61"/>
      <c r="G115" s="82"/>
      <c r="H115" s="54"/>
      <c r="I115" s="61"/>
      <c r="J115" s="61">
        <v>1</v>
      </c>
      <c r="K115" s="61"/>
      <c r="L115" s="61"/>
      <c r="M115" s="49"/>
    </row>
    <row r="116" spans="1:13" x14ac:dyDescent="0.3">
      <c r="A116" s="30"/>
      <c r="B116" s="31" t="s">
        <v>164</v>
      </c>
      <c r="C116" s="61"/>
      <c r="D116" s="61"/>
      <c r="E116" s="61">
        <v>2</v>
      </c>
      <c r="F116" s="61"/>
      <c r="G116" s="82"/>
      <c r="H116" s="54"/>
      <c r="I116" s="61"/>
      <c r="J116" s="61"/>
      <c r="K116" s="61">
        <v>1</v>
      </c>
      <c r="L116" s="61"/>
      <c r="M116" s="49"/>
    </row>
    <row r="117" spans="1:13" ht="57.6" x14ac:dyDescent="0.3">
      <c r="A117" s="30"/>
      <c r="B117" s="31" t="s">
        <v>165</v>
      </c>
      <c r="C117" s="60"/>
      <c r="D117" s="60"/>
      <c r="E117" s="60"/>
      <c r="F117" s="60"/>
      <c r="G117" s="67"/>
      <c r="H117" s="52"/>
      <c r="I117" s="60">
        <v>1</v>
      </c>
      <c r="J117" s="60"/>
      <c r="K117" s="60"/>
      <c r="L117" s="60"/>
      <c r="M117" s="60" t="s">
        <v>453</v>
      </c>
    </row>
    <row r="118" spans="1:13" x14ac:dyDescent="0.3">
      <c r="A118" s="30"/>
      <c r="B118" s="31"/>
      <c r="C118" s="44"/>
      <c r="D118" s="35"/>
      <c r="E118" s="35"/>
      <c r="F118" s="35"/>
      <c r="G118" s="49"/>
      <c r="H118" s="54"/>
      <c r="I118" s="44"/>
      <c r="J118" s="35"/>
      <c r="K118" s="35"/>
      <c r="L118" s="35"/>
      <c r="M118" s="49"/>
    </row>
    <row r="119" spans="1:13" ht="144" x14ac:dyDescent="0.3">
      <c r="A119" s="30">
        <v>13</v>
      </c>
      <c r="B119" s="31" t="s">
        <v>189</v>
      </c>
      <c r="C119" s="76"/>
      <c r="D119" s="61" t="s">
        <v>447</v>
      </c>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28.8" x14ac:dyDescent="0.3">
      <c r="A122" s="30"/>
      <c r="B122" s="31" t="s">
        <v>166</v>
      </c>
      <c r="C122" s="85">
        <v>1</v>
      </c>
      <c r="D122" s="80" t="s">
        <v>448</v>
      </c>
      <c r="E122" s="35"/>
      <c r="F122" s="35"/>
      <c r="G122" s="49"/>
      <c r="H122" s="54"/>
      <c r="I122" s="85"/>
      <c r="J122" s="80"/>
      <c r="K122" s="35"/>
      <c r="L122" s="35"/>
      <c r="M122" s="49"/>
    </row>
    <row r="123" spans="1:13" ht="178.5" customHeight="1" x14ac:dyDescent="0.3">
      <c r="A123" s="30"/>
      <c r="B123" s="31" t="s">
        <v>167</v>
      </c>
      <c r="C123" s="85">
        <v>1</v>
      </c>
      <c r="D123" s="80" t="s">
        <v>449</v>
      </c>
      <c r="E123" s="86"/>
      <c r="F123" s="86"/>
      <c r="G123" s="49"/>
      <c r="H123" s="87"/>
      <c r="I123" s="85">
        <v>1</v>
      </c>
      <c r="J123" s="80" t="s">
        <v>454</v>
      </c>
      <c r="K123" s="86"/>
      <c r="L123" s="86"/>
      <c r="M123" s="49"/>
    </row>
    <row r="124" spans="1:13" ht="144" x14ac:dyDescent="0.3">
      <c r="A124" s="30"/>
      <c r="B124" s="31" t="s">
        <v>16</v>
      </c>
      <c r="C124" s="76"/>
      <c r="D124" s="80" t="s">
        <v>450</v>
      </c>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1</v>
      </c>
      <c r="J127" s="35"/>
      <c r="K127" s="35"/>
      <c r="L127" s="35"/>
      <c r="M127" s="49"/>
    </row>
    <row r="128" spans="1:13" x14ac:dyDescent="0.3">
      <c r="A128" s="30"/>
      <c r="B128" s="31" t="s">
        <v>132</v>
      </c>
      <c r="C128" s="61"/>
      <c r="D128" s="35"/>
      <c r="E128" s="35"/>
      <c r="F128" s="35"/>
      <c r="G128" s="49"/>
      <c r="H128" s="54"/>
      <c r="I128" s="61"/>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1</v>
      </c>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x14ac:dyDescent="0.3">
      <c r="A136" s="30"/>
      <c r="B136" s="31" t="s">
        <v>165</v>
      </c>
      <c r="C136" s="44"/>
      <c r="D136" s="61"/>
      <c r="E136" s="35"/>
      <c r="F136" s="35"/>
      <c r="G136" s="49"/>
      <c r="H136" s="54"/>
      <c r="I136" s="61">
        <v>1</v>
      </c>
      <c r="J136" s="61" t="s">
        <v>455</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187.2" x14ac:dyDescent="0.3">
      <c r="A145" s="30">
        <v>18</v>
      </c>
      <c r="B145" s="31" t="s">
        <v>181</v>
      </c>
      <c r="C145" s="76"/>
      <c r="D145" s="61" t="s">
        <v>451</v>
      </c>
      <c r="E145" s="35"/>
      <c r="F145" s="35"/>
      <c r="G145" s="49"/>
      <c r="H145" s="54"/>
      <c r="I145" s="76"/>
      <c r="J145" s="61" t="s">
        <v>456</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J138" sqref="J138"/>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0" width="21"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269</v>
      </c>
      <c r="D3" s="71"/>
      <c r="E3" s="71"/>
      <c r="F3" s="71"/>
      <c r="G3" s="71"/>
      <c r="H3" s="71"/>
      <c r="I3" s="68"/>
      <c r="J3" s="68"/>
      <c r="K3" s="68"/>
      <c r="L3" s="68"/>
      <c r="M3" s="68"/>
    </row>
    <row r="4" spans="1:14" ht="15" x14ac:dyDescent="0.25">
      <c r="B4" s="6" t="s">
        <v>185</v>
      </c>
      <c r="C4" s="70">
        <v>6</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6</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v>1</v>
      </c>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5</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1</v>
      </c>
      <c r="J22" s="35"/>
      <c r="K22" s="35"/>
      <c r="L22" s="35"/>
      <c r="M22" s="49"/>
    </row>
    <row r="23" spans="1:13" x14ac:dyDescent="0.3">
      <c r="A23" s="30"/>
      <c r="B23" s="31" t="s">
        <v>90</v>
      </c>
      <c r="C23" s="61"/>
      <c r="D23" s="35"/>
      <c r="E23" s="35"/>
      <c r="F23" s="35"/>
      <c r="G23" s="49"/>
      <c r="H23" s="54"/>
      <c r="I23" s="61">
        <v>3</v>
      </c>
      <c r="J23" s="35"/>
      <c r="K23" s="35"/>
      <c r="L23" s="35"/>
      <c r="M23" s="49"/>
    </row>
    <row r="24" spans="1:13" x14ac:dyDescent="0.3">
      <c r="A24" s="30"/>
      <c r="B24" s="31" t="s">
        <v>91</v>
      </c>
      <c r="C24" s="61"/>
      <c r="D24" s="35"/>
      <c r="E24" s="35"/>
      <c r="F24" s="35"/>
      <c r="G24" s="49"/>
      <c r="H24" s="54"/>
      <c r="I24" s="61">
        <v>2</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c r="J29" s="35"/>
      <c r="K29" s="35"/>
      <c r="L29" s="35"/>
      <c r="M29" s="49"/>
    </row>
    <row r="30" spans="1:13" x14ac:dyDescent="0.3">
      <c r="A30" s="30"/>
      <c r="B30" s="34">
        <v>8</v>
      </c>
      <c r="C30" s="61"/>
      <c r="D30" s="35"/>
      <c r="E30" s="35"/>
      <c r="F30" s="35"/>
      <c r="G30" s="49"/>
      <c r="H30" s="54"/>
      <c r="I30" s="61">
        <v>1</v>
      </c>
      <c r="J30" s="35"/>
      <c r="K30" s="35"/>
      <c r="L30" s="35"/>
      <c r="M30" s="49"/>
    </row>
    <row r="31" spans="1:13" x14ac:dyDescent="0.3">
      <c r="A31" s="30"/>
      <c r="B31" s="34">
        <v>9</v>
      </c>
      <c r="C31" s="61"/>
      <c r="D31" s="35"/>
      <c r="E31" s="35"/>
      <c r="F31" s="35"/>
      <c r="G31" s="49"/>
      <c r="H31" s="54"/>
      <c r="I31" s="61">
        <v>4</v>
      </c>
      <c r="J31" s="35"/>
      <c r="K31" s="35"/>
      <c r="L31" s="35"/>
      <c r="M31" s="49"/>
    </row>
    <row r="32" spans="1:13" x14ac:dyDescent="0.3">
      <c r="A32" s="30"/>
      <c r="B32" s="34">
        <v>10</v>
      </c>
      <c r="C32" s="61"/>
      <c r="D32" s="35"/>
      <c r="E32" s="35"/>
      <c r="F32" s="35"/>
      <c r="G32" s="49"/>
      <c r="H32" s="54"/>
      <c r="I32" s="61">
        <v>1</v>
      </c>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3</v>
      </c>
      <c r="J61" s="35"/>
      <c r="K61" s="35"/>
      <c r="L61" s="35"/>
      <c r="M61" s="49"/>
    </row>
    <row r="62" spans="1:13" x14ac:dyDescent="0.3">
      <c r="A62" s="30"/>
      <c r="B62" s="34">
        <v>18</v>
      </c>
      <c r="C62" s="61"/>
      <c r="D62" s="35"/>
      <c r="E62" s="35"/>
      <c r="F62" s="35"/>
      <c r="G62" s="49"/>
      <c r="H62" s="54"/>
      <c r="I62" s="61">
        <v>2</v>
      </c>
      <c r="J62" s="35"/>
      <c r="K62" s="35"/>
      <c r="L62" s="35"/>
      <c r="M62" s="49"/>
    </row>
    <row r="63" spans="1:13" x14ac:dyDescent="0.3">
      <c r="A63" s="30"/>
      <c r="B63" s="34">
        <v>19</v>
      </c>
      <c r="C63" s="61"/>
      <c r="D63" s="35"/>
      <c r="E63" s="35"/>
      <c r="F63" s="35"/>
      <c r="G63" s="49"/>
      <c r="H63" s="54"/>
      <c r="I63" s="61">
        <v>1</v>
      </c>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5</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43.2" x14ac:dyDescent="0.3">
      <c r="A73" s="30">
        <v>8</v>
      </c>
      <c r="B73" s="31" t="s">
        <v>134</v>
      </c>
      <c r="C73" s="76"/>
      <c r="D73" s="61"/>
      <c r="E73" s="35"/>
      <c r="F73" s="35"/>
      <c r="G73" s="49"/>
      <c r="H73" s="54"/>
      <c r="I73" s="76"/>
      <c r="J73" s="61" t="s">
        <v>753</v>
      </c>
      <c r="K73" s="35"/>
      <c r="L73" s="35"/>
      <c r="M73" s="49"/>
    </row>
    <row r="74" spans="1:13" x14ac:dyDescent="0.3">
      <c r="A74" s="30"/>
      <c r="B74" s="31"/>
      <c r="C74" s="44"/>
      <c r="D74" s="35"/>
      <c r="E74" s="35"/>
      <c r="F74" s="35"/>
      <c r="G74" s="49"/>
      <c r="H74" s="54"/>
      <c r="I74" s="44"/>
      <c r="J74" s="35"/>
      <c r="K74" s="35"/>
      <c r="L74" s="35"/>
      <c r="M74" s="49"/>
    </row>
    <row r="75" spans="1:13" ht="259.2" x14ac:dyDescent="0.3">
      <c r="A75" s="30">
        <v>9</v>
      </c>
      <c r="B75" s="31" t="s">
        <v>135</v>
      </c>
      <c r="C75" s="76"/>
      <c r="D75" s="61"/>
      <c r="E75" s="35"/>
      <c r="F75" s="35"/>
      <c r="G75" s="49"/>
      <c r="H75" s="54"/>
      <c r="I75" s="76"/>
      <c r="J75" s="61" t="s">
        <v>750</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v>1</v>
      </c>
      <c r="J109" s="61"/>
      <c r="K109" s="61"/>
      <c r="L109" s="61">
        <v>3</v>
      </c>
      <c r="M109" s="49"/>
    </row>
    <row r="110" spans="1:13" x14ac:dyDescent="0.3">
      <c r="A110" s="30"/>
      <c r="B110" s="31" t="s">
        <v>158</v>
      </c>
      <c r="C110" s="61"/>
      <c r="D110" s="61"/>
      <c r="E110" s="61"/>
      <c r="F110" s="61"/>
      <c r="G110" s="82"/>
      <c r="H110" s="54"/>
      <c r="I110" s="61"/>
      <c r="J110" s="61"/>
      <c r="K110" s="61">
        <v>1</v>
      </c>
      <c r="L110" s="61">
        <v>3</v>
      </c>
      <c r="M110" s="49"/>
    </row>
    <row r="111" spans="1:13" x14ac:dyDescent="0.3">
      <c r="A111" s="30"/>
      <c r="B111" s="31" t="s">
        <v>159</v>
      </c>
      <c r="C111" s="61"/>
      <c r="D111" s="61"/>
      <c r="E111" s="61"/>
      <c r="F111" s="61"/>
      <c r="G111" s="82"/>
      <c r="H111" s="54"/>
      <c r="I111" s="61">
        <v>1</v>
      </c>
      <c r="J111" s="61">
        <v>2</v>
      </c>
      <c r="K111" s="61">
        <v>2</v>
      </c>
      <c r="L111" s="61"/>
      <c r="M111" s="49"/>
    </row>
    <row r="112" spans="1:13" x14ac:dyDescent="0.3">
      <c r="A112" s="30"/>
      <c r="B112" s="31" t="s">
        <v>160</v>
      </c>
      <c r="C112" s="61"/>
      <c r="D112" s="61"/>
      <c r="E112" s="61"/>
      <c r="F112" s="61"/>
      <c r="G112" s="82"/>
      <c r="H112" s="54"/>
      <c r="I112" s="61">
        <v>6</v>
      </c>
      <c r="J112" s="61"/>
      <c r="K112" s="61"/>
      <c r="L112" s="61"/>
      <c r="M112" s="49"/>
    </row>
    <row r="113" spans="1:13" x14ac:dyDescent="0.3">
      <c r="A113" s="30"/>
      <c r="B113" s="31" t="s">
        <v>161</v>
      </c>
      <c r="C113" s="61"/>
      <c r="D113" s="61"/>
      <c r="E113" s="61"/>
      <c r="F113" s="61"/>
      <c r="G113" s="82"/>
      <c r="H113" s="54"/>
      <c r="I113" s="61">
        <v>1</v>
      </c>
      <c r="J113" s="61"/>
      <c r="K113" s="61">
        <v>3</v>
      </c>
      <c r="L113" s="61"/>
      <c r="M113" s="49"/>
    </row>
    <row r="114" spans="1:13" x14ac:dyDescent="0.3">
      <c r="A114" s="30"/>
      <c r="B114" s="31" t="s">
        <v>162</v>
      </c>
      <c r="C114" s="61"/>
      <c r="D114" s="61"/>
      <c r="E114" s="61"/>
      <c r="F114" s="61"/>
      <c r="G114" s="82"/>
      <c r="H114" s="54"/>
      <c r="I114" s="61"/>
      <c r="J114" s="61"/>
      <c r="K114" s="61">
        <v>2</v>
      </c>
      <c r="L114" s="61">
        <v>2</v>
      </c>
      <c r="M114" s="49"/>
    </row>
    <row r="115" spans="1:13" x14ac:dyDescent="0.3">
      <c r="A115" s="30"/>
      <c r="B115" s="31" t="s">
        <v>163</v>
      </c>
      <c r="C115" s="61"/>
      <c r="D115" s="61"/>
      <c r="E115" s="61"/>
      <c r="F115" s="61"/>
      <c r="G115" s="82"/>
      <c r="H115" s="54"/>
      <c r="I115" s="61">
        <v>1</v>
      </c>
      <c r="J115" s="61"/>
      <c r="K115" s="61">
        <v>2</v>
      </c>
      <c r="L115" s="61">
        <v>1</v>
      </c>
      <c r="M115" s="49"/>
    </row>
    <row r="116" spans="1:13" x14ac:dyDescent="0.3">
      <c r="A116" s="30"/>
      <c r="B116" s="31" t="s">
        <v>164</v>
      </c>
      <c r="C116" s="61"/>
      <c r="D116" s="61"/>
      <c r="E116" s="61"/>
      <c r="F116" s="61"/>
      <c r="G116" s="82"/>
      <c r="H116" s="54"/>
      <c r="I116" s="61">
        <v>1</v>
      </c>
      <c r="J116" s="61"/>
      <c r="K116" s="61"/>
      <c r="L116" s="61">
        <v>3</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t="s">
        <v>751</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57.6" x14ac:dyDescent="0.3">
      <c r="A122" s="30"/>
      <c r="B122" s="31" t="s">
        <v>166</v>
      </c>
      <c r="C122" s="85"/>
      <c r="D122" s="80"/>
      <c r="E122" s="35"/>
      <c r="F122" s="35"/>
      <c r="G122" s="49"/>
      <c r="H122" s="54"/>
      <c r="I122" s="85">
        <v>2</v>
      </c>
      <c r="J122" s="80" t="s">
        <v>749</v>
      </c>
      <c r="K122" s="35"/>
      <c r="L122" s="35"/>
      <c r="M122" s="49"/>
    </row>
    <row r="123" spans="1:13" ht="115.2" x14ac:dyDescent="0.3">
      <c r="A123" s="30"/>
      <c r="B123" s="31" t="s">
        <v>167</v>
      </c>
      <c r="C123" s="85"/>
      <c r="D123" s="80"/>
      <c r="E123" s="86"/>
      <c r="F123" s="86"/>
      <c r="G123" s="49"/>
      <c r="H123" s="87"/>
      <c r="I123" s="85">
        <v>4</v>
      </c>
      <c r="J123" s="80" t="s">
        <v>754</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2</v>
      </c>
      <c r="J127" s="35"/>
      <c r="K127" s="35"/>
      <c r="L127" s="35"/>
      <c r="M127" s="49"/>
    </row>
    <row r="128" spans="1:13" x14ac:dyDescent="0.3">
      <c r="A128" s="30"/>
      <c r="B128" s="31" t="s">
        <v>132</v>
      </c>
      <c r="C128" s="61"/>
      <c r="D128" s="35"/>
      <c r="E128" s="35"/>
      <c r="F128" s="35"/>
      <c r="G128" s="49"/>
      <c r="H128" s="54"/>
      <c r="I128" s="61">
        <v>4</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1</v>
      </c>
      <c r="J131" s="35"/>
      <c r="K131" s="35"/>
      <c r="L131" s="35"/>
      <c r="M131" s="49"/>
    </row>
    <row r="132" spans="1:13" x14ac:dyDescent="0.3">
      <c r="A132" s="30"/>
      <c r="B132" s="31" t="s">
        <v>171</v>
      </c>
      <c r="C132" s="61"/>
      <c r="D132" s="35"/>
      <c r="E132" s="35"/>
      <c r="F132" s="35"/>
      <c r="G132" s="49"/>
      <c r="H132" s="54"/>
      <c r="I132" s="61">
        <v>1</v>
      </c>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v>3</v>
      </c>
      <c r="J135" s="35"/>
      <c r="K135" s="35"/>
      <c r="L135" s="35"/>
      <c r="M135" s="49"/>
    </row>
    <row r="136" spans="1:13" ht="115.2" x14ac:dyDescent="0.3">
      <c r="A136" s="30"/>
      <c r="B136" s="31" t="s">
        <v>165</v>
      </c>
      <c r="C136" s="44"/>
      <c r="D136" s="61"/>
      <c r="E136" s="35"/>
      <c r="F136" s="35"/>
      <c r="G136" s="49"/>
      <c r="H136" s="54"/>
      <c r="I136" s="61">
        <v>1</v>
      </c>
      <c r="J136" s="61" t="s">
        <v>752</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v>2</v>
      </c>
      <c r="J140" s="35"/>
      <c r="K140" s="35"/>
      <c r="L140" s="35"/>
      <c r="M140" s="49"/>
    </row>
    <row r="141" spans="1:13" x14ac:dyDescent="0.3">
      <c r="A141" s="30"/>
      <c r="B141" s="31" t="s">
        <v>178</v>
      </c>
      <c r="C141" s="61"/>
      <c r="D141" s="35"/>
      <c r="E141" s="35"/>
      <c r="F141" s="35"/>
      <c r="G141" s="49"/>
      <c r="H141" s="54"/>
      <c r="I141" s="61">
        <v>2</v>
      </c>
      <c r="J141" s="35"/>
      <c r="K141" s="35"/>
      <c r="L141" s="35"/>
      <c r="M141" s="49"/>
    </row>
    <row r="142" spans="1:13" x14ac:dyDescent="0.3">
      <c r="A142" s="30"/>
      <c r="B142" s="31" t="s">
        <v>179</v>
      </c>
      <c r="C142" s="61"/>
      <c r="D142" s="35"/>
      <c r="E142" s="35"/>
      <c r="F142" s="35"/>
      <c r="G142" s="49"/>
      <c r="H142" s="54"/>
      <c r="I142" s="61">
        <v>1</v>
      </c>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43.2" x14ac:dyDescent="0.3">
      <c r="A145" s="30">
        <v>18</v>
      </c>
      <c r="B145" s="31" t="s">
        <v>181</v>
      </c>
      <c r="C145" s="76"/>
      <c r="D145" s="61"/>
      <c r="E145" s="35"/>
      <c r="F145" s="35"/>
      <c r="G145" s="49"/>
      <c r="H145" s="54"/>
      <c r="I145" s="76"/>
      <c r="J145" s="61" t="s">
        <v>748</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workbookViewId="0">
      <pane xSplit="2" ySplit="5" topLeftCell="C6" activePane="bottomRight" state="frozen"/>
      <selection pane="topRight" activeCell="C1" sqref="C1"/>
      <selection pane="bottomLeft" activeCell="A6" sqref="A6"/>
      <selection pane="bottomRight" activeCell="E40" sqref="E40"/>
    </sheetView>
  </sheetViews>
  <sheetFormatPr defaultColWidth="9.109375" defaultRowHeight="14.4" x14ac:dyDescent="0.3"/>
  <cols>
    <col min="1" max="1" width="4.44140625" style="23" customWidth="1"/>
    <col min="2" max="2" width="45.6640625" style="2" customWidth="1"/>
    <col min="3" max="3" width="11.44140625" style="4" bestFit="1" customWidth="1"/>
    <col min="4" max="4" width="28" style="4" customWidth="1"/>
    <col min="5" max="7" width="11.5546875" style="4" customWidth="1"/>
    <col min="8" max="8" width="2.5546875" style="4" customWidth="1"/>
    <col min="9" max="9" width="11.44140625" style="4" bestFit="1" customWidth="1"/>
    <col min="10" max="10" width="28.5546875" style="4" customWidth="1"/>
    <col min="11" max="12" width="11.1093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238</v>
      </c>
      <c r="D3" s="71"/>
      <c r="E3" s="71"/>
      <c r="F3" s="71"/>
      <c r="G3" s="71"/>
      <c r="H3" s="71"/>
      <c r="I3" s="68"/>
      <c r="J3" s="68"/>
      <c r="K3" s="68"/>
      <c r="L3" s="68"/>
      <c r="M3" s="68"/>
    </row>
    <row r="4" spans="1:14" ht="15" x14ac:dyDescent="0.25">
      <c r="B4" s="6" t="s">
        <v>185</v>
      </c>
      <c r="C4" s="70">
        <v>12</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4</v>
      </c>
      <c r="D10" s="35"/>
      <c r="E10" s="35"/>
      <c r="F10" s="35"/>
      <c r="G10" s="49"/>
      <c r="H10" s="54"/>
      <c r="I10" s="44"/>
      <c r="J10" s="35"/>
      <c r="K10" s="35"/>
      <c r="L10" s="35"/>
      <c r="M10" s="49"/>
    </row>
    <row r="11" spans="1:14" ht="15" x14ac:dyDescent="0.25">
      <c r="A11" s="30"/>
      <c r="B11" s="31" t="s">
        <v>119</v>
      </c>
      <c r="C11" s="44"/>
      <c r="D11" s="35"/>
      <c r="E11" s="35"/>
      <c r="F11" s="35"/>
      <c r="G11" s="49"/>
      <c r="H11" s="54"/>
      <c r="I11" s="61">
        <v>8</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ht="15" x14ac:dyDescent="0.25">
      <c r="A14" s="30"/>
      <c r="B14" s="31" t="s">
        <v>120</v>
      </c>
      <c r="C14" s="61">
        <v>3</v>
      </c>
      <c r="D14" s="35"/>
      <c r="E14" s="35"/>
      <c r="F14" s="35"/>
      <c r="G14" s="49"/>
      <c r="H14" s="54"/>
      <c r="I14" s="61"/>
      <c r="J14" s="35"/>
      <c r="K14" s="35"/>
      <c r="L14" s="35"/>
      <c r="M14" s="49"/>
    </row>
    <row r="15" spans="1:14" ht="15" x14ac:dyDescent="0.25">
      <c r="A15" s="30"/>
      <c r="B15" s="31" t="s">
        <v>121</v>
      </c>
      <c r="C15" s="61"/>
      <c r="D15" s="35"/>
      <c r="E15" s="35"/>
      <c r="F15" s="35"/>
      <c r="G15" s="49"/>
      <c r="H15" s="54"/>
      <c r="I15" s="61"/>
      <c r="J15" s="35"/>
      <c r="K15" s="35"/>
      <c r="L15" s="35"/>
      <c r="M15" s="49"/>
    </row>
    <row r="16" spans="1:14" ht="15" x14ac:dyDescent="0.25">
      <c r="A16" s="30"/>
      <c r="B16" s="31" t="s">
        <v>122</v>
      </c>
      <c r="C16" s="61"/>
      <c r="D16" s="35"/>
      <c r="E16" s="35"/>
      <c r="F16" s="35"/>
      <c r="G16" s="49"/>
      <c r="H16" s="54"/>
      <c r="I16" s="61"/>
      <c r="J16" s="35"/>
      <c r="K16" s="35"/>
      <c r="L16" s="35"/>
      <c r="M16" s="49"/>
    </row>
    <row r="17" spans="1:13" ht="15" x14ac:dyDescent="0.25">
      <c r="A17" s="30"/>
      <c r="B17" s="31" t="s">
        <v>123</v>
      </c>
      <c r="C17" s="61"/>
      <c r="D17" s="35"/>
      <c r="E17" s="35"/>
      <c r="F17" s="35"/>
      <c r="G17" s="49"/>
      <c r="H17" s="54"/>
      <c r="I17" s="61"/>
      <c r="J17" s="35"/>
      <c r="K17" s="35"/>
      <c r="L17" s="35"/>
      <c r="M17" s="49"/>
    </row>
    <row r="18" spans="1:13" x14ac:dyDescent="0.3">
      <c r="A18" s="30"/>
      <c r="B18" s="31" t="s">
        <v>124</v>
      </c>
      <c r="C18" s="61">
        <v>1</v>
      </c>
      <c r="D18" s="35"/>
      <c r="E18" s="35"/>
      <c r="F18" s="35"/>
      <c r="G18" s="49"/>
      <c r="H18" s="54"/>
      <c r="I18" s="61">
        <v>7</v>
      </c>
      <c r="J18" s="35"/>
      <c r="K18" s="35"/>
      <c r="L18" s="35"/>
      <c r="M18" s="49"/>
    </row>
    <row r="19" spans="1:13" x14ac:dyDescent="0.3">
      <c r="A19" s="30"/>
      <c r="B19" s="31" t="s">
        <v>125</v>
      </c>
      <c r="C19" s="61"/>
      <c r="D19" s="35"/>
      <c r="E19" s="35"/>
      <c r="F19" s="35"/>
      <c r="G19" s="49"/>
      <c r="H19" s="54"/>
      <c r="I19" s="61">
        <v>1</v>
      </c>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5</v>
      </c>
      <c r="J22" s="35"/>
      <c r="K22" s="35"/>
      <c r="L22" s="35"/>
      <c r="M22" s="49"/>
    </row>
    <row r="23" spans="1:13" x14ac:dyDescent="0.3">
      <c r="A23" s="30"/>
      <c r="B23" s="31" t="s">
        <v>90</v>
      </c>
      <c r="C23" s="61">
        <v>4</v>
      </c>
      <c r="D23" s="35" t="s">
        <v>392</v>
      </c>
      <c r="E23" s="35"/>
      <c r="F23" s="35"/>
      <c r="G23" s="49"/>
      <c r="H23" s="54"/>
      <c r="I23" s="61">
        <v>1</v>
      </c>
      <c r="J23" s="35"/>
      <c r="K23" s="35"/>
      <c r="L23" s="35"/>
      <c r="M23" s="49"/>
    </row>
    <row r="24" spans="1:13" x14ac:dyDescent="0.3">
      <c r="A24" s="30"/>
      <c r="B24" s="31" t="s">
        <v>91</v>
      </c>
      <c r="C24" s="61"/>
      <c r="D24" s="35"/>
      <c r="E24" s="35"/>
      <c r="F24" s="35"/>
      <c r="G24" s="49"/>
      <c r="H24" s="54"/>
      <c r="I24" s="61">
        <v>2</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v>1</v>
      </c>
      <c r="D29" s="35"/>
      <c r="E29" s="35"/>
      <c r="F29" s="35"/>
      <c r="G29" s="49"/>
      <c r="H29" s="54"/>
      <c r="I29" s="61"/>
      <c r="J29" s="35"/>
      <c r="K29" s="35"/>
      <c r="L29" s="35"/>
      <c r="M29" s="49"/>
    </row>
    <row r="30" spans="1:13" x14ac:dyDescent="0.3">
      <c r="A30" s="30"/>
      <c r="B30" s="34">
        <v>8</v>
      </c>
      <c r="C30" s="61">
        <v>3</v>
      </c>
      <c r="D30" s="35"/>
      <c r="E30" s="35"/>
      <c r="F30" s="35"/>
      <c r="G30" s="49"/>
      <c r="H30" s="54"/>
      <c r="I30" s="61">
        <v>6</v>
      </c>
      <c r="J30" s="35"/>
      <c r="K30" s="35"/>
      <c r="L30" s="35"/>
      <c r="M30" s="49"/>
    </row>
    <row r="31" spans="1:13" x14ac:dyDescent="0.3">
      <c r="A31" s="30"/>
      <c r="B31" s="34">
        <v>9</v>
      </c>
      <c r="C31" s="61"/>
      <c r="D31" s="35"/>
      <c r="E31" s="35"/>
      <c r="F31" s="35"/>
      <c r="G31" s="49"/>
      <c r="H31" s="54"/>
      <c r="I31" s="61">
        <v>2</v>
      </c>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v>2</v>
      </c>
      <c r="D61" s="35"/>
      <c r="E61" s="35"/>
      <c r="F61" s="35"/>
      <c r="G61" s="49"/>
      <c r="H61" s="54"/>
      <c r="I61" s="61">
        <v>8</v>
      </c>
      <c r="J61" s="35"/>
      <c r="K61" s="35"/>
      <c r="L61" s="35"/>
      <c r="M61" s="49"/>
    </row>
    <row r="62" spans="1:13" x14ac:dyDescent="0.3">
      <c r="A62" s="30"/>
      <c r="B62" s="34">
        <v>18</v>
      </c>
      <c r="C62" s="61">
        <v>2</v>
      </c>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3</v>
      </c>
      <c r="J68" s="35"/>
      <c r="K68" s="35"/>
      <c r="L68" s="35"/>
      <c r="M68" s="49"/>
    </row>
    <row r="69" spans="1:13" x14ac:dyDescent="0.3">
      <c r="A69" s="30"/>
      <c r="B69" s="31" t="s">
        <v>132</v>
      </c>
      <c r="C69" s="61">
        <v>4</v>
      </c>
      <c r="D69" s="35"/>
      <c r="E69" s="35"/>
      <c r="F69" s="35"/>
      <c r="G69" s="49"/>
      <c r="H69" s="54"/>
      <c r="I69" s="61">
        <v>5</v>
      </c>
      <c r="J69" s="35"/>
      <c r="K69" s="35"/>
      <c r="L69" s="35"/>
      <c r="M69" s="49"/>
    </row>
    <row r="70" spans="1:13" x14ac:dyDescent="0.3">
      <c r="A70" s="30"/>
      <c r="B70" s="31"/>
      <c r="C70" s="44"/>
      <c r="D70" s="35"/>
      <c r="E70" s="35"/>
      <c r="F70" s="35"/>
      <c r="G70" s="49"/>
      <c r="H70" s="54"/>
      <c r="I70" s="44"/>
      <c r="J70" s="35"/>
      <c r="K70" s="35"/>
      <c r="L70" s="35"/>
      <c r="M70" s="49"/>
    </row>
    <row r="71" spans="1:13" ht="86.4" x14ac:dyDescent="0.3">
      <c r="A71" s="30">
        <v>7</v>
      </c>
      <c r="B71" s="31" t="s">
        <v>133</v>
      </c>
      <c r="C71" s="44"/>
      <c r="D71" s="61" t="s">
        <v>402</v>
      </c>
      <c r="E71" s="35"/>
      <c r="F71" s="35"/>
      <c r="G71" s="49"/>
      <c r="H71" s="54"/>
      <c r="I71" s="44"/>
      <c r="J71" s="61" t="s">
        <v>401</v>
      </c>
      <c r="K71" s="35"/>
      <c r="L71" s="35"/>
      <c r="M71" s="49"/>
    </row>
    <row r="72" spans="1:13" x14ac:dyDescent="0.3">
      <c r="A72" s="30"/>
      <c r="B72" s="31"/>
      <c r="C72" s="44"/>
      <c r="D72" s="35"/>
      <c r="E72" s="35"/>
      <c r="F72" s="35"/>
      <c r="G72" s="49"/>
      <c r="H72" s="54"/>
      <c r="I72" s="44"/>
      <c r="J72" s="35"/>
      <c r="K72" s="35"/>
      <c r="L72" s="35"/>
      <c r="M72" s="49"/>
    </row>
    <row r="73" spans="1:13" ht="100.8" x14ac:dyDescent="0.3">
      <c r="A73" s="30">
        <v>8</v>
      </c>
      <c r="B73" s="31" t="s">
        <v>134</v>
      </c>
      <c r="C73" s="76"/>
      <c r="D73" s="61" t="s">
        <v>403</v>
      </c>
      <c r="E73" s="35"/>
      <c r="F73" s="35"/>
      <c r="G73" s="49"/>
      <c r="H73" s="54"/>
      <c r="I73" s="76"/>
      <c r="J73" s="61" t="s">
        <v>404</v>
      </c>
      <c r="K73" s="35"/>
      <c r="L73" s="35"/>
      <c r="M73" s="49"/>
    </row>
    <row r="74" spans="1:13" x14ac:dyDescent="0.3">
      <c r="A74" s="30"/>
      <c r="B74" s="31"/>
      <c r="C74" s="44"/>
      <c r="D74" s="35"/>
      <c r="E74" s="35"/>
      <c r="F74" s="35"/>
      <c r="G74" s="49"/>
      <c r="H74" s="54"/>
      <c r="I74" s="44"/>
      <c r="J74" s="35"/>
      <c r="K74" s="35"/>
      <c r="L74" s="35"/>
      <c r="M74" s="49"/>
    </row>
    <row r="75" spans="1:13" ht="72" x14ac:dyDescent="0.3">
      <c r="A75" s="30">
        <v>9</v>
      </c>
      <c r="B75" s="31" t="s">
        <v>135</v>
      </c>
      <c r="C75" s="76"/>
      <c r="D75" s="61" t="s">
        <v>405</v>
      </c>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v>3</v>
      </c>
      <c r="D78" s="35"/>
      <c r="E78" s="35"/>
      <c r="F78" s="35"/>
      <c r="G78" s="49"/>
      <c r="H78" s="54"/>
      <c r="I78" s="61">
        <v>1</v>
      </c>
      <c r="J78" s="35"/>
      <c r="K78" s="35"/>
      <c r="L78" s="35"/>
      <c r="M78" s="49"/>
    </row>
    <row r="79" spans="1:13" x14ac:dyDescent="0.3">
      <c r="A79" s="30"/>
      <c r="B79" s="31" t="s">
        <v>132</v>
      </c>
      <c r="C79" s="61">
        <v>1</v>
      </c>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v>2</v>
      </c>
      <c r="D109" s="84"/>
      <c r="E109" s="84"/>
      <c r="F109" s="84"/>
      <c r="G109" s="82"/>
      <c r="H109" s="54"/>
      <c r="I109" s="61">
        <v>1</v>
      </c>
      <c r="J109" s="61"/>
      <c r="K109" s="61"/>
      <c r="L109" s="61">
        <v>7</v>
      </c>
      <c r="M109" s="49"/>
    </row>
    <row r="110" spans="1:13" x14ac:dyDescent="0.3">
      <c r="A110" s="30"/>
      <c r="B110" s="31" t="s">
        <v>158</v>
      </c>
      <c r="C110" s="61"/>
      <c r="D110" s="61"/>
      <c r="E110" s="61">
        <v>1</v>
      </c>
      <c r="F110" s="61"/>
      <c r="G110" s="82"/>
      <c r="H110" s="54"/>
      <c r="I110" s="61">
        <v>1</v>
      </c>
      <c r="J110" s="61"/>
      <c r="K110" s="61">
        <v>3</v>
      </c>
      <c r="L110" s="61">
        <v>4</v>
      </c>
      <c r="M110" s="49"/>
    </row>
    <row r="111" spans="1:13" x14ac:dyDescent="0.3">
      <c r="A111" s="30"/>
      <c r="B111" s="31" t="s">
        <v>159</v>
      </c>
      <c r="C111" s="61">
        <v>2</v>
      </c>
      <c r="D111" s="61">
        <v>1</v>
      </c>
      <c r="E111" s="61">
        <v>1</v>
      </c>
      <c r="F111" s="61"/>
      <c r="G111" s="82"/>
      <c r="H111" s="54"/>
      <c r="I111" s="61">
        <v>1</v>
      </c>
      <c r="J111" s="61">
        <v>1</v>
      </c>
      <c r="K111" s="61">
        <v>1</v>
      </c>
      <c r="L111" s="61">
        <v>5</v>
      </c>
      <c r="M111" s="49"/>
    </row>
    <row r="112" spans="1:13" x14ac:dyDescent="0.3">
      <c r="A112" s="30"/>
      <c r="B112" s="31" t="s">
        <v>160</v>
      </c>
      <c r="C112" s="61">
        <v>4</v>
      </c>
      <c r="D112" s="61"/>
      <c r="E112" s="61"/>
      <c r="F112" s="61"/>
      <c r="G112" s="82"/>
      <c r="H112" s="54"/>
      <c r="I112" s="61">
        <v>3</v>
      </c>
      <c r="J112" s="61">
        <v>1</v>
      </c>
      <c r="K112" s="61">
        <v>4</v>
      </c>
      <c r="L112" s="61"/>
      <c r="M112" s="49"/>
    </row>
    <row r="113" spans="1:13" x14ac:dyDescent="0.3">
      <c r="A113" s="30"/>
      <c r="B113" s="31" t="s">
        <v>161</v>
      </c>
      <c r="C113" s="61">
        <v>3</v>
      </c>
      <c r="D113" s="61"/>
      <c r="E113" s="61">
        <v>1</v>
      </c>
      <c r="F113" s="61"/>
      <c r="G113" s="82"/>
      <c r="H113" s="54"/>
      <c r="I113" s="61"/>
      <c r="J113" s="61">
        <v>2</v>
      </c>
      <c r="K113" s="61">
        <v>4</v>
      </c>
      <c r="L113" s="61">
        <v>2</v>
      </c>
      <c r="M113" s="49"/>
    </row>
    <row r="114" spans="1:13" x14ac:dyDescent="0.3">
      <c r="A114" s="30"/>
      <c r="B114" s="31" t="s">
        <v>162</v>
      </c>
      <c r="C114" s="61"/>
      <c r="D114" s="61">
        <v>3</v>
      </c>
      <c r="E114" s="61">
        <v>1</v>
      </c>
      <c r="F114" s="61"/>
      <c r="G114" s="82"/>
      <c r="H114" s="54"/>
      <c r="I114" s="61"/>
      <c r="J114" s="61">
        <v>1</v>
      </c>
      <c r="K114" s="61">
        <v>2</v>
      </c>
      <c r="L114" s="61">
        <v>5</v>
      </c>
      <c r="M114" s="49"/>
    </row>
    <row r="115" spans="1:13" x14ac:dyDescent="0.3">
      <c r="A115" s="30"/>
      <c r="B115" s="31" t="s">
        <v>163</v>
      </c>
      <c r="C115" s="61">
        <v>1</v>
      </c>
      <c r="D115" s="61">
        <v>3</v>
      </c>
      <c r="E115" s="61"/>
      <c r="F115" s="61"/>
      <c r="G115" s="82"/>
      <c r="H115" s="54"/>
      <c r="I115" s="61"/>
      <c r="J115" s="61">
        <v>2</v>
      </c>
      <c r="K115" s="61">
        <v>4</v>
      </c>
      <c r="L115" s="61">
        <v>2</v>
      </c>
      <c r="M115" s="49"/>
    </row>
    <row r="116" spans="1:13" x14ac:dyDescent="0.3">
      <c r="A116" s="30"/>
      <c r="B116" s="31" t="s">
        <v>164</v>
      </c>
      <c r="C116" s="61"/>
      <c r="D116" s="61"/>
      <c r="E116" s="61">
        <v>4</v>
      </c>
      <c r="F116" s="61"/>
      <c r="G116" s="82"/>
      <c r="H116" s="54"/>
      <c r="I116" s="61"/>
      <c r="J116" s="61"/>
      <c r="K116" s="61">
        <v>1</v>
      </c>
      <c r="L116" s="61">
        <v>7</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129.6" x14ac:dyDescent="0.3">
      <c r="A119" s="30">
        <v>13</v>
      </c>
      <c r="B119" s="31" t="s">
        <v>189</v>
      </c>
      <c r="C119" s="76"/>
      <c r="D119" s="61" t="s">
        <v>394</v>
      </c>
      <c r="E119" s="35"/>
      <c r="F119" s="35"/>
      <c r="G119" s="49"/>
      <c r="H119" s="54"/>
      <c r="I119" s="76"/>
      <c r="J119" s="61" t="s">
        <v>400</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57.6" x14ac:dyDescent="0.3">
      <c r="A122" s="30"/>
      <c r="B122" s="31" t="s">
        <v>166</v>
      </c>
      <c r="C122" s="85">
        <v>2</v>
      </c>
      <c r="D122" s="80" t="s">
        <v>397</v>
      </c>
      <c r="E122" s="35"/>
      <c r="F122" s="35"/>
      <c r="G122" s="49"/>
      <c r="H122" s="54"/>
      <c r="I122" s="85"/>
      <c r="J122" s="80"/>
      <c r="K122" s="35"/>
      <c r="L122" s="35"/>
      <c r="M122" s="49"/>
    </row>
    <row r="123" spans="1:13" ht="201.6" x14ac:dyDescent="0.3">
      <c r="A123" s="30"/>
      <c r="B123" s="31" t="s">
        <v>167</v>
      </c>
      <c r="C123" s="85">
        <v>2</v>
      </c>
      <c r="D123" s="80" t="s">
        <v>395</v>
      </c>
      <c r="E123" s="86"/>
      <c r="F123" s="86"/>
      <c r="G123" s="49"/>
      <c r="H123" s="87"/>
      <c r="I123" s="85">
        <v>6</v>
      </c>
      <c r="J123" s="80" t="s">
        <v>396</v>
      </c>
      <c r="K123" s="86"/>
      <c r="L123" s="86"/>
      <c r="M123" s="49"/>
    </row>
    <row r="124" spans="1:13" ht="28.8" x14ac:dyDescent="0.3">
      <c r="A124" s="30"/>
      <c r="B124" s="31" t="s">
        <v>16</v>
      </c>
      <c r="C124" s="76"/>
      <c r="D124" s="80"/>
      <c r="E124" s="86"/>
      <c r="F124" s="86"/>
      <c r="G124" s="49"/>
      <c r="H124" s="87"/>
      <c r="I124" s="76"/>
      <c r="J124" s="80" t="s">
        <v>393</v>
      </c>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4</v>
      </c>
      <c r="J127" s="35"/>
      <c r="K127" s="35"/>
      <c r="L127" s="35"/>
      <c r="M127" s="49"/>
    </row>
    <row r="128" spans="1:13" x14ac:dyDescent="0.3">
      <c r="A128" s="30"/>
      <c r="B128" s="31" t="s">
        <v>132</v>
      </c>
      <c r="C128" s="61"/>
      <c r="D128" s="35"/>
      <c r="E128" s="35"/>
      <c r="F128" s="35"/>
      <c r="G128" s="49"/>
      <c r="H128" s="54"/>
      <c r="I128" s="61">
        <v>4</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5</v>
      </c>
      <c r="J131" s="35"/>
      <c r="K131" s="35"/>
      <c r="L131" s="35"/>
      <c r="M131" s="49"/>
    </row>
    <row r="132" spans="1:13" x14ac:dyDescent="0.3">
      <c r="A132" s="30"/>
      <c r="B132" s="31" t="s">
        <v>171</v>
      </c>
      <c r="C132" s="61"/>
      <c r="D132" s="35"/>
      <c r="E132" s="35"/>
      <c r="F132" s="35"/>
      <c r="G132" s="49"/>
      <c r="H132" s="54"/>
      <c r="I132" s="61">
        <v>1</v>
      </c>
      <c r="J132" s="35"/>
      <c r="K132" s="35"/>
      <c r="L132" s="35"/>
      <c r="M132" s="49"/>
    </row>
    <row r="133" spans="1:13" x14ac:dyDescent="0.3">
      <c r="A133" s="30"/>
      <c r="B133" s="31" t="s">
        <v>172</v>
      </c>
      <c r="C133" s="61"/>
      <c r="D133" s="35"/>
      <c r="E133" s="35"/>
      <c r="F133" s="35"/>
      <c r="G133" s="49"/>
      <c r="H133" s="54"/>
      <c r="I133" s="61">
        <v>1</v>
      </c>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v>1</v>
      </c>
      <c r="J135" s="35"/>
      <c r="K135" s="35"/>
      <c r="L135" s="35"/>
      <c r="M135" s="49"/>
    </row>
    <row r="136" spans="1:13" ht="129.6" x14ac:dyDescent="0.3">
      <c r="A136" s="30"/>
      <c r="B136" s="31" t="s">
        <v>165</v>
      </c>
      <c r="C136" s="44"/>
      <c r="D136" s="61"/>
      <c r="E136" s="35"/>
      <c r="F136" s="35"/>
      <c r="G136" s="49"/>
      <c r="H136" s="54"/>
      <c r="I136" s="61">
        <v>1</v>
      </c>
      <c r="J136" s="61" t="s">
        <v>398</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v>1</v>
      </c>
      <c r="J140" s="35"/>
      <c r="K140" s="35"/>
      <c r="L140" s="35"/>
      <c r="M140" s="49"/>
    </row>
    <row r="141" spans="1:13" x14ac:dyDescent="0.3">
      <c r="A141" s="30"/>
      <c r="B141" s="31" t="s">
        <v>178</v>
      </c>
      <c r="C141" s="61"/>
      <c r="D141" s="35"/>
      <c r="E141" s="35"/>
      <c r="F141" s="35"/>
      <c r="G141" s="49"/>
      <c r="H141" s="54"/>
      <c r="I141" s="61">
        <v>5</v>
      </c>
      <c r="J141" s="35"/>
      <c r="K141" s="35"/>
      <c r="L141" s="35"/>
      <c r="M141" s="49"/>
    </row>
    <row r="142" spans="1:13" x14ac:dyDescent="0.3">
      <c r="A142" s="30"/>
      <c r="B142" s="31" t="s">
        <v>179</v>
      </c>
      <c r="C142" s="61"/>
      <c r="D142" s="35"/>
      <c r="E142" s="35"/>
      <c r="F142" s="35"/>
      <c r="G142" s="49"/>
      <c r="H142" s="54"/>
      <c r="I142" s="61">
        <v>3</v>
      </c>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244.8" x14ac:dyDescent="0.3">
      <c r="A145" s="30">
        <v>18</v>
      </c>
      <c r="B145" s="31" t="s">
        <v>181</v>
      </c>
      <c r="C145" s="76"/>
      <c r="D145" s="61" t="s">
        <v>391</v>
      </c>
      <c r="E145" s="35"/>
      <c r="F145" s="35"/>
      <c r="G145" s="49"/>
      <c r="H145" s="54"/>
      <c r="I145" s="76"/>
      <c r="J145" s="61" t="s">
        <v>399</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F88" sqref="F88"/>
    </sheetView>
  </sheetViews>
  <sheetFormatPr defaultColWidth="9.109375" defaultRowHeight="14.4" x14ac:dyDescent="0.3"/>
  <cols>
    <col min="1" max="1" width="4.44140625" style="23" customWidth="1"/>
    <col min="2" max="2" width="45.6640625" style="2" customWidth="1"/>
    <col min="3" max="3" width="11.44140625" style="4" bestFit="1" customWidth="1"/>
    <col min="4" max="4" width="23.5546875" style="4" customWidth="1"/>
    <col min="5" max="7" width="16.88671875" style="4" customWidth="1"/>
    <col min="8" max="8" width="2.5546875" style="4" customWidth="1"/>
    <col min="9" max="9" width="11.44140625" style="4" bestFit="1" customWidth="1"/>
    <col min="10" max="10" width="2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261</v>
      </c>
      <c r="D3" s="71"/>
      <c r="E3" s="71"/>
      <c r="F3" s="71"/>
      <c r="G3" s="71"/>
      <c r="H3" s="71"/>
      <c r="I3" s="68"/>
      <c r="J3" s="68"/>
      <c r="K3" s="68"/>
      <c r="L3" s="68"/>
      <c r="M3" s="68"/>
    </row>
    <row r="4" spans="1:14" ht="15" x14ac:dyDescent="0.25">
      <c r="B4" s="6" t="s">
        <v>185</v>
      </c>
      <c r="C4" s="70">
        <v>9</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2</v>
      </c>
      <c r="D10" s="35"/>
      <c r="E10" s="35"/>
      <c r="F10" s="35"/>
      <c r="G10" s="49"/>
      <c r="H10" s="54"/>
      <c r="I10" s="44"/>
      <c r="J10" s="35"/>
      <c r="K10" s="35"/>
      <c r="L10" s="35"/>
      <c r="M10" s="49"/>
    </row>
    <row r="11" spans="1:14" ht="15" x14ac:dyDescent="0.25">
      <c r="A11" s="30"/>
      <c r="B11" s="31" t="s">
        <v>119</v>
      </c>
      <c r="C11" s="44"/>
      <c r="D11" s="35"/>
      <c r="E11" s="35"/>
      <c r="F11" s="35"/>
      <c r="G11" s="49"/>
      <c r="H11" s="54"/>
      <c r="I11" s="61">
        <v>7</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v>2</v>
      </c>
      <c r="D18" s="35"/>
      <c r="E18" s="35"/>
      <c r="F18" s="35"/>
      <c r="G18" s="49"/>
      <c r="H18" s="54"/>
      <c r="I18" s="61">
        <v>7</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v>0</v>
      </c>
      <c r="D22" s="35"/>
      <c r="E22" s="35"/>
      <c r="F22" s="35"/>
      <c r="G22" s="49"/>
      <c r="H22" s="54"/>
      <c r="I22" s="61">
        <v>4</v>
      </c>
      <c r="J22" s="35"/>
      <c r="K22" s="35"/>
      <c r="L22" s="35"/>
      <c r="M22" s="49"/>
    </row>
    <row r="23" spans="1:13" x14ac:dyDescent="0.3">
      <c r="A23" s="30"/>
      <c r="B23" s="31" t="s">
        <v>90</v>
      </c>
      <c r="C23" s="61">
        <v>0</v>
      </c>
      <c r="D23" s="35"/>
      <c r="E23" s="35"/>
      <c r="F23" s="35"/>
      <c r="G23" s="49"/>
      <c r="H23" s="54"/>
      <c r="I23" s="61">
        <v>3</v>
      </c>
      <c r="J23" s="35"/>
      <c r="K23" s="35"/>
      <c r="L23" s="35"/>
      <c r="M23" s="49"/>
    </row>
    <row r="24" spans="1:13" x14ac:dyDescent="0.3">
      <c r="A24" s="30"/>
      <c r="B24" s="31" t="s">
        <v>91</v>
      </c>
      <c r="C24" s="61">
        <v>2</v>
      </c>
      <c r="D24" s="35"/>
      <c r="E24" s="35"/>
      <c r="F24" s="35"/>
      <c r="G24" s="49"/>
      <c r="H24" s="54"/>
      <c r="I24" s="61"/>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v>3</v>
      </c>
      <c r="J28" s="35"/>
      <c r="K28" s="35"/>
      <c r="L28" s="35"/>
      <c r="M28" s="49"/>
    </row>
    <row r="29" spans="1:13" x14ac:dyDescent="0.3">
      <c r="A29" s="30"/>
      <c r="B29" s="34">
        <v>7</v>
      </c>
      <c r="C29" s="61">
        <v>1</v>
      </c>
      <c r="D29" s="35"/>
      <c r="E29" s="35"/>
      <c r="F29" s="35"/>
      <c r="G29" s="49"/>
      <c r="H29" s="54"/>
      <c r="I29" s="61">
        <v>1</v>
      </c>
      <c r="J29" s="35"/>
      <c r="K29" s="35"/>
      <c r="L29" s="35"/>
      <c r="M29" s="49"/>
    </row>
    <row r="30" spans="1:13" x14ac:dyDescent="0.3">
      <c r="A30" s="30"/>
      <c r="B30" s="34">
        <v>8</v>
      </c>
      <c r="C30" s="61">
        <v>1</v>
      </c>
      <c r="D30" s="35"/>
      <c r="E30" s="35"/>
      <c r="F30" s="35"/>
      <c r="G30" s="49"/>
      <c r="H30" s="54"/>
      <c r="I30" s="61"/>
      <c r="J30" s="35"/>
      <c r="K30" s="35"/>
      <c r="L30" s="35"/>
      <c r="M30" s="49"/>
    </row>
    <row r="31" spans="1:13" x14ac:dyDescent="0.3">
      <c r="A31" s="30"/>
      <c r="B31" s="34">
        <v>9</v>
      </c>
      <c r="C31" s="61"/>
      <c r="D31" s="35"/>
      <c r="E31" s="35"/>
      <c r="F31" s="35"/>
      <c r="G31" s="49"/>
      <c r="H31" s="54"/>
      <c r="I31" s="61">
        <v>3</v>
      </c>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v>1</v>
      </c>
      <c r="J59" s="35"/>
      <c r="K59" s="35"/>
      <c r="L59" s="35"/>
      <c r="M59" s="49"/>
    </row>
    <row r="60" spans="1:13" x14ac:dyDescent="0.3">
      <c r="A60" s="30"/>
      <c r="B60" s="34">
        <v>16</v>
      </c>
      <c r="C60" s="61">
        <v>2</v>
      </c>
      <c r="D60" s="35"/>
      <c r="E60" s="35"/>
      <c r="F60" s="35"/>
      <c r="G60" s="49"/>
      <c r="H60" s="54"/>
      <c r="I60" s="61">
        <v>2</v>
      </c>
      <c r="J60" s="35"/>
      <c r="K60" s="35"/>
      <c r="L60" s="35"/>
      <c r="M60" s="49"/>
    </row>
    <row r="61" spans="1:13" x14ac:dyDescent="0.3">
      <c r="A61" s="30"/>
      <c r="B61" s="34">
        <v>17</v>
      </c>
      <c r="C61" s="61"/>
      <c r="D61" s="35"/>
      <c r="E61" s="35"/>
      <c r="F61" s="35"/>
      <c r="G61" s="49"/>
      <c r="H61" s="54"/>
      <c r="I61" s="61">
        <v>4</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v>1</v>
      </c>
      <c r="D68" s="35"/>
      <c r="E68" s="35"/>
      <c r="F68" s="35"/>
      <c r="G68" s="49"/>
      <c r="H68" s="54"/>
      <c r="I68" s="61">
        <v>4</v>
      </c>
      <c r="J68" s="35"/>
      <c r="K68" s="35"/>
      <c r="L68" s="35"/>
      <c r="M68" s="49"/>
    </row>
    <row r="69" spans="1:13" x14ac:dyDescent="0.3">
      <c r="A69" s="30"/>
      <c r="B69" s="31" t="s">
        <v>132</v>
      </c>
      <c r="C69" s="61">
        <v>1</v>
      </c>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t="s">
        <v>816</v>
      </c>
      <c r="E71" s="35"/>
      <c r="F71" s="35"/>
      <c r="G71" s="49"/>
      <c r="H71" s="54"/>
      <c r="I71" s="44"/>
      <c r="J71" s="61" t="s">
        <v>808</v>
      </c>
      <c r="K71" s="35"/>
      <c r="L71" s="35"/>
      <c r="M71" s="49"/>
    </row>
    <row r="72" spans="1:13" x14ac:dyDescent="0.3">
      <c r="A72" s="30"/>
      <c r="B72" s="31"/>
      <c r="C72" s="44"/>
      <c r="D72" s="35"/>
      <c r="E72" s="35"/>
      <c r="F72" s="35"/>
      <c r="G72" s="49"/>
      <c r="H72" s="54"/>
      <c r="I72" s="44"/>
      <c r="J72" s="35"/>
      <c r="K72" s="35"/>
      <c r="L72" s="35"/>
      <c r="M72" s="49"/>
    </row>
    <row r="73" spans="1:13" ht="28.8" x14ac:dyDescent="0.3">
      <c r="A73" s="30">
        <v>8</v>
      </c>
      <c r="B73" s="31" t="s">
        <v>134</v>
      </c>
      <c r="C73" s="76"/>
      <c r="D73" s="61" t="s">
        <v>813</v>
      </c>
      <c r="E73" s="35"/>
      <c r="F73" s="35"/>
      <c r="G73" s="49"/>
      <c r="H73" s="54"/>
      <c r="I73" s="76"/>
      <c r="J73" s="61"/>
      <c r="K73" s="35"/>
      <c r="L73" s="35"/>
      <c r="M73" s="49"/>
    </row>
    <row r="74" spans="1:13" x14ac:dyDescent="0.3">
      <c r="A74" s="30"/>
      <c r="B74" s="31"/>
      <c r="C74" s="44"/>
      <c r="D74" s="35"/>
      <c r="E74" s="35"/>
      <c r="F74" s="35"/>
      <c r="G74" s="49"/>
      <c r="H74" s="54"/>
      <c r="I74" s="44"/>
      <c r="J74" s="35"/>
      <c r="K74" s="35"/>
      <c r="L74" s="35"/>
      <c r="M74" s="49"/>
    </row>
    <row r="75" spans="1:13" ht="144" x14ac:dyDescent="0.3">
      <c r="A75" s="30">
        <v>9</v>
      </c>
      <c r="B75" s="31" t="s">
        <v>135</v>
      </c>
      <c r="C75" s="76"/>
      <c r="D75" s="61" t="s">
        <v>815</v>
      </c>
      <c r="E75" s="35"/>
      <c r="F75" s="35"/>
      <c r="G75" s="49"/>
      <c r="H75" s="54"/>
      <c r="I75" s="76"/>
      <c r="J75" s="61" t="s">
        <v>814</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v>1</v>
      </c>
      <c r="D78" s="35"/>
      <c r="E78" s="35"/>
      <c r="F78" s="35"/>
      <c r="G78" s="49"/>
      <c r="H78" s="54"/>
      <c r="I78" s="61"/>
      <c r="J78" s="35"/>
      <c r="K78" s="35"/>
      <c r="L78" s="35"/>
      <c r="M78" s="49"/>
    </row>
    <row r="79" spans="1:13" x14ac:dyDescent="0.3">
      <c r="A79" s="30"/>
      <c r="B79" s="31" t="s">
        <v>132</v>
      </c>
      <c r="C79" s="61">
        <v>1</v>
      </c>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v>1</v>
      </c>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v>1</v>
      </c>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v>1</v>
      </c>
      <c r="E109" s="84">
        <v>1</v>
      </c>
      <c r="F109" s="84"/>
      <c r="G109" s="82"/>
      <c r="H109" s="54"/>
      <c r="I109" s="61"/>
      <c r="J109" s="61"/>
      <c r="K109" s="61"/>
      <c r="L109" s="61">
        <v>3</v>
      </c>
      <c r="M109" s="49"/>
    </row>
    <row r="110" spans="1:13" x14ac:dyDescent="0.3">
      <c r="A110" s="30"/>
      <c r="B110" s="31" t="s">
        <v>158</v>
      </c>
      <c r="C110" s="61">
        <v>1</v>
      </c>
      <c r="D110" s="61"/>
      <c r="E110" s="61"/>
      <c r="F110" s="61"/>
      <c r="G110" s="82"/>
      <c r="H110" s="54"/>
      <c r="I110" s="61"/>
      <c r="J110" s="61"/>
      <c r="K110" s="61">
        <v>3</v>
      </c>
      <c r="L110" s="61">
        <v>1</v>
      </c>
      <c r="M110" s="49"/>
    </row>
    <row r="111" spans="1:13" x14ac:dyDescent="0.3">
      <c r="A111" s="30"/>
      <c r="B111" s="31" t="s">
        <v>159</v>
      </c>
      <c r="C111" s="61">
        <v>1</v>
      </c>
      <c r="D111" s="61">
        <v>1</v>
      </c>
      <c r="E111" s="61"/>
      <c r="F111" s="61"/>
      <c r="G111" s="82"/>
      <c r="H111" s="54"/>
      <c r="I111" s="61">
        <v>1</v>
      </c>
      <c r="J111" s="61">
        <v>1</v>
      </c>
      <c r="K111" s="61">
        <v>2</v>
      </c>
      <c r="L111" s="61">
        <v>1</v>
      </c>
      <c r="M111" s="49"/>
    </row>
    <row r="112" spans="1:13" x14ac:dyDescent="0.3">
      <c r="A112" s="30"/>
      <c r="B112" s="31" t="s">
        <v>160</v>
      </c>
      <c r="C112" s="61">
        <v>2</v>
      </c>
      <c r="D112" s="61"/>
      <c r="E112" s="61"/>
      <c r="F112" s="61"/>
      <c r="G112" s="82"/>
      <c r="H112" s="54"/>
      <c r="I112" s="61">
        <v>2</v>
      </c>
      <c r="J112" s="61">
        <v>2</v>
      </c>
      <c r="K112" s="61"/>
      <c r="L112" s="61"/>
      <c r="M112" s="49"/>
    </row>
    <row r="113" spans="1:13" x14ac:dyDescent="0.3">
      <c r="A113" s="30"/>
      <c r="B113" s="31" t="s">
        <v>161</v>
      </c>
      <c r="C113" s="61">
        <v>2</v>
      </c>
      <c r="D113" s="61"/>
      <c r="E113" s="61"/>
      <c r="F113" s="61"/>
      <c r="G113" s="82"/>
      <c r="H113" s="54"/>
      <c r="I113" s="61"/>
      <c r="J113" s="61"/>
      <c r="K113" s="61">
        <v>1</v>
      </c>
      <c r="L113" s="61">
        <v>2</v>
      </c>
      <c r="M113" s="49"/>
    </row>
    <row r="114" spans="1:13" x14ac:dyDescent="0.3">
      <c r="A114" s="30"/>
      <c r="B114" s="31" t="s">
        <v>162</v>
      </c>
      <c r="C114" s="61"/>
      <c r="D114" s="61">
        <v>1</v>
      </c>
      <c r="E114" s="61"/>
      <c r="F114" s="61"/>
      <c r="G114" s="82"/>
      <c r="H114" s="54"/>
      <c r="I114" s="61"/>
      <c r="J114" s="61"/>
      <c r="K114" s="61"/>
      <c r="L114" s="61">
        <v>3</v>
      </c>
      <c r="M114" s="49"/>
    </row>
    <row r="115" spans="1:13" x14ac:dyDescent="0.3">
      <c r="A115" s="30"/>
      <c r="B115" s="31" t="s">
        <v>163</v>
      </c>
      <c r="C115" s="61">
        <v>1</v>
      </c>
      <c r="D115" s="61"/>
      <c r="E115" s="61">
        <v>1</v>
      </c>
      <c r="F115" s="61"/>
      <c r="G115" s="82"/>
      <c r="H115" s="54"/>
      <c r="I115" s="61"/>
      <c r="J115" s="61"/>
      <c r="K115" s="61">
        <v>2</v>
      </c>
      <c r="L115" s="61">
        <v>1</v>
      </c>
      <c r="M115" s="49"/>
    </row>
    <row r="116" spans="1:13" x14ac:dyDescent="0.3">
      <c r="A116" s="30"/>
      <c r="B116" s="31" t="s">
        <v>164</v>
      </c>
      <c r="C116" s="61"/>
      <c r="D116" s="61"/>
      <c r="E116" s="61">
        <v>2</v>
      </c>
      <c r="F116" s="61"/>
      <c r="G116" s="82"/>
      <c r="H116" s="54"/>
      <c r="I116" s="61"/>
      <c r="J116" s="61"/>
      <c r="K116" s="61"/>
      <c r="L116" s="61">
        <v>3</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t="s">
        <v>303</v>
      </c>
      <c r="E119" s="35"/>
      <c r="F119" s="35"/>
      <c r="G119" s="49"/>
      <c r="H119" s="54"/>
      <c r="I119" s="76"/>
      <c r="J119" s="61" t="s">
        <v>809</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184.5" customHeight="1" x14ac:dyDescent="0.3">
      <c r="A122" s="30"/>
      <c r="B122" s="31" t="s">
        <v>166</v>
      </c>
      <c r="C122" s="85">
        <v>1</v>
      </c>
      <c r="D122" s="80" t="s">
        <v>807</v>
      </c>
      <c r="E122" s="35"/>
      <c r="F122" s="35"/>
      <c r="G122" s="49"/>
      <c r="H122" s="54"/>
      <c r="I122" s="85">
        <v>3</v>
      </c>
      <c r="J122" s="80" t="s">
        <v>810</v>
      </c>
      <c r="K122" s="35"/>
      <c r="L122" s="35"/>
      <c r="M122" s="49"/>
    </row>
    <row r="123" spans="1:13" ht="72" x14ac:dyDescent="0.3">
      <c r="A123" s="30"/>
      <c r="B123" s="31" t="s">
        <v>167</v>
      </c>
      <c r="C123" s="85">
        <v>1</v>
      </c>
      <c r="D123" s="80" t="s">
        <v>817</v>
      </c>
      <c r="E123" s="86"/>
      <c r="F123" s="86"/>
      <c r="G123" s="49"/>
      <c r="H123" s="87"/>
      <c r="I123" s="85">
        <v>1</v>
      </c>
      <c r="J123" s="80"/>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1</v>
      </c>
      <c r="J127" s="35"/>
      <c r="K127" s="35"/>
      <c r="L127" s="35"/>
      <c r="M127" s="49"/>
    </row>
    <row r="128" spans="1:13" x14ac:dyDescent="0.3">
      <c r="A128" s="30"/>
      <c r="B128" s="31" t="s">
        <v>132</v>
      </c>
      <c r="C128" s="61"/>
      <c r="D128" s="35"/>
      <c r="E128" s="35"/>
      <c r="F128" s="35"/>
      <c r="G128" s="49"/>
      <c r="H128" s="54"/>
      <c r="I128" s="61">
        <v>5</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4</v>
      </c>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v>2</v>
      </c>
      <c r="J135" s="35"/>
      <c r="K135" s="35"/>
      <c r="L135" s="35"/>
      <c r="M135" s="49"/>
    </row>
    <row r="136" spans="1:13" ht="86.4" x14ac:dyDescent="0.3">
      <c r="A136" s="30"/>
      <c r="B136" s="31" t="s">
        <v>165</v>
      </c>
      <c r="C136" s="44"/>
      <c r="D136" s="61"/>
      <c r="E136" s="35"/>
      <c r="F136" s="35"/>
      <c r="G136" s="49"/>
      <c r="H136" s="54"/>
      <c r="I136" s="61">
        <v>1</v>
      </c>
      <c r="J136" s="61" t="s">
        <v>811</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3</v>
      </c>
      <c r="J141" s="35"/>
      <c r="K141" s="35"/>
      <c r="L141" s="35"/>
      <c r="M141" s="49"/>
    </row>
    <row r="142" spans="1:13" x14ac:dyDescent="0.3">
      <c r="A142" s="30"/>
      <c r="B142" s="31" t="s">
        <v>179</v>
      </c>
      <c r="C142" s="61"/>
      <c r="D142" s="35"/>
      <c r="E142" s="35"/>
      <c r="F142" s="35"/>
      <c r="G142" s="49"/>
      <c r="H142" s="54"/>
      <c r="I142" s="61">
        <v>2</v>
      </c>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t="s">
        <v>812</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K140" sqref="K140"/>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15" x14ac:dyDescent="0.25">
      <c r="B3" s="6" t="s">
        <v>184</v>
      </c>
      <c r="C3" s="70" t="s">
        <v>254</v>
      </c>
      <c r="D3" s="71"/>
      <c r="E3" s="71"/>
      <c r="F3" s="71"/>
      <c r="G3" s="71"/>
      <c r="H3" s="71"/>
      <c r="I3" s="68"/>
      <c r="J3" s="68"/>
      <c r="K3" s="68"/>
      <c r="L3" s="68"/>
      <c r="M3" s="68"/>
    </row>
    <row r="4" spans="1:14" ht="15" x14ac:dyDescent="0.25">
      <c r="B4" s="6" t="s">
        <v>185</v>
      </c>
      <c r="C4" s="70">
        <v>6</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6</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v>1</v>
      </c>
      <c r="J17" s="35"/>
      <c r="K17" s="35"/>
      <c r="L17" s="35"/>
      <c r="M17" s="49"/>
    </row>
    <row r="18" spans="1:13" x14ac:dyDescent="0.3">
      <c r="A18" s="30"/>
      <c r="B18" s="31" t="s">
        <v>124</v>
      </c>
      <c r="C18" s="61"/>
      <c r="D18" s="35"/>
      <c r="E18" s="35"/>
      <c r="F18" s="35"/>
      <c r="G18" s="49"/>
      <c r="H18" s="54"/>
      <c r="I18" s="61">
        <v>6</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1</v>
      </c>
      <c r="J22" s="35"/>
      <c r="K22" s="35"/>
      <c r="L22" s="35"/>
      <c r="M22" s="49"/>
    </row>
    <row r="23" spans="1:13" x14ac:dyDescent="0.3">
      <c r="A23" s="30"/>
      <c r="B23" s="31" t="s">
        <v>90</v>
      </c>
      <c r="C23" s="61"/>
      <c r="D23" s="35"/>
      <c r="E23" s="35"/>
      <c r="F23" s="35"/>
      <c r="G23" s="49"/>
      <c r="H23" s="54"/>
      <c r="I23" s="61">
        <v>4</v>
      </c>
      <c r="J23" s="35"/>
      <c r="K23" s="35"/>
      <c r="L23" s="35"/>
      <c r="M23" s="49"/>
    </row>
    <row r="24" spans="1:13" x14ac:dyDescent="0.3">
      <c r="A24" s="30"/>
      <c r="B24" s="31" t="s">
        <v>91</v>
      </c>
      <c r="C24" s="61"/>
      <c r="D24" s="35"/>
      <c r="E24" s="35"/>
      <c r="F24" s="35"/>
      <c r="G24" s="49"/>
      <c r="H24" s="54"/>
      <c r="I24" s="61">
        <v>1</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3</v>
      </c>
      <c r="J29" s="35"/>
      <c r="K29" s="35"/>
      <c r="L29" s="35"/>
      <c r="M29" s="49"/>
    </row>
    <row r="30" spans="1:13" x14ac:dyDescent="0.3">
      <c r="A30" s="30"/>
      <c r="B30" s="34">
        <v>8</v>
      </c>
      <c r="C30" s="61"/>
      <c r="D30" s="35"/>
      <c r="E30" s="35"/>
      <c r="F30" s="35"/>
      <c r="G30" s="49"/>
      <c r="H30" s="54"/>
      <c r="I30" s="61">
        <v>3</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v>3</v>
      </c>
      <c r="J60" s="35"/>
      <c r="K60" s="35"/>
      <c r="L60" s="35"/>
      <c r="M60" s="49"/>
    </row>
    <row r="61" spans="1:13" x14ac:dyDescent="0.3">
      <c r="A61" s="30"/>
      <c r="B61" s="34">
        <v>17</v>
      </c>
      <c r="C61" s="61"/>
      <c r="D61" s="35"/>
      <c r="E61" s="35"/>
      <c r="F61" s="35"/>
      <c r="G61" s="49"/>
      <c r="H61" s="54"/>
      <c r="I61" s="61">
        <v>3</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6</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57.6" x14ac:dyDescent="0.3">
      <c r="A71" s="30">
        <v>7</v>
      </c>
      <c r="B71" s="31" t="s">
        <v>133</v>
      </c>
      <c r="C71" s="44"/>
      <c r="D71" s="61"/>
      <c r="E71" s="35"/>
      <c r="F71" s="35"/>
      <c r="G71" s="49"/>
      <c r="H71" s="54"/>
      <c r="I71" s="44"/>
      <c r="J71" s="61" t="s">
        <v>755</v>
      </c>
      <c r="K71" s="35"/>
      <c r="L71" s="35"/>
      <c r="M71" s="49"/>
    </row>
    <row r="72" spans="1:13" x14ac:dyDescent="0.3">
      <c r="A72" s="30"/>
      <c r="B72" s="31"/>
      <c r="C72" s="44"/>
      <c r="D72" s="35"/>
      <c r="E72" s="35"/>
      <c r="F72" s="35"/>
      <c r="G72" s="49"/>
      <c r="H72" s="54"/>
      <c r="I72" s="44"/>
      <c r="J72" s="35"/>
      <c r="K72" s="35"/>
      <c r="L72" s="35"/>
      <c r="M72" s="49"/>
    </row>
    <row r="73" spans="1:13" ht="72" x14ac:dyDescent="0.3">
      <c r="A73" s="30">
        <v>8</v>
      </c>
      <c r="B73" s="31" t="s">
        <v>134</v>
      </c>
      <c r="C73" s="76"/>
      <c r="D73" s="61"/>
      <c r="E73" s="35"/>
      <c r="F73" s="35"/>
      <c r="G73" s="49"/>
      <c r="H73" s="54"/>
      <c r="I73" s="76"/>
      <c r="J73" s="61" t="s">
        <v>760</v>
      </c>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v>1</v>
      </c>
      <c r="L109" s="61">
        <v>5</v>
      </c>
      <c r="M109" s="49"/>
    </row>
    <row r="110" spans="1:13" x14ac:dyDescent="0.3">
      <c r="A110" s="30"/>
      <c r="B110" s="31" t="s">
        <v>158</v>
      </c>
      <c r="C110" s="61"/>
      <c r="D110" s="61"/>
      <c r="E110" s="61"/>
      <c r="F110" s="61"/>
      <c r="G110" s="82"/>
      <c r="H110" s="54"/>
      <c r="I110" s="61"/>
      <c r="J110" s="61"/>
      <c r="K110" s="61">
        <v>3</v>
      </c>
      <c r="L110" s="61">
        <v>3</v>
      </c>
      <c r="M110" s="49"/>
    </row>
    <row r="111" spans="1:13" x14ac:dyDescent="0.3">
      <c r="A111" s="30"/>
      <c r="B111" s="31" t="s">
        <v>159</v>
      </c>
      <c r="C111" s="61"/>
      <c r="D111" s="61"/>
      <c r="E111" s="61"/>
      <c r="F111" s="61"/>
      <c r="G111" s="82"/>
      <c r="H111" s="54"/>
      <c r="I111" s="61">
        <v>1</v>
      </c>
      <c r="J111" s="61">
        <v>2</v>
      </c>
      <c r="K111" s="61">
        <v>2</v>
      </c>
      <c r="L111" s="61">
        <v>1</v>
      </c>
      <c r="M111" s="49"/>
    </row>
    <row r="112" spans="1:13" x14ac:dyDescent="0.3">
      <c r="A112" s="30"/>
      <c r="B112" s="31" t="s">
        <v>160</v>
      </c>
      <c r="C112" s="61"/>
      <c r="D112" s="61"/>
      <c r="E112" s="61"/>
      <c r="F112" s="61"/>
      <c r="G112" s="82"/>
      <c r="H112" s="54"/>
      <c r="I112" s="61">
        <v>1</v>
      </c>
      <c r="J112" s="61">
        <v>1</v>
      </c>
      <c r="K112" s="61">
        <v>2</v>
      </c>
      <c r="L112" s="61">
        <v>1</v>
      </c>
      <c r="M112" s="49"/>
    </row>
    <row r="113" spans="1:13" x14ac:dyDescent="0.3">
      <c r="A113" s="30"/>
      <c r="B113" s="31" t="s">
        <v>161</v>
      </c>
      <c r="C113" s="61"/>
      <c r="D113" s="61"/>
      <c r="E113" s="61"/>
      <c r="F113" s="61"/>
      <c r="G113" s="82"/>
      <c r="H113" s="54"/>
      <c r="I113" s="61"/>
      <c r="J113" s="61">
        <v>1</v>
      </c>
      <c r="K113" s="61">
        <v>2</v>
      </c>
      <c r="L113" s="61">
        <v>3</v>
      </c>
      <c r="M113" s="49"/>
    </row>
    <row r="114" spans="1:13" x14ac:dyDescent="0.3">
      <c r="A114" s="30"/>
      <c r="B114" s="31" t="s">
        <v>162</v>
      </c>
      <c r="C114" s="61"/>
      <c r="D114" s="61"/>
      <c r="E114" s="61"/>
      <c r="F114" s="61"/>
      <c r="G114" s="82"/>
      <c r="H114" s="54"/>
      <c r="I114" s="61"/>
      <c r="J114" s="61"/>
      <c r="K114" s="61">
        <v>3</v>
      </c>
      <c r="L114" s="61">
        <v>3</v>
      </c>
      <c r="M114" s="49"/>
    </row>
    <row r="115" spans="1:13" x14ac:dyDescent="0.3">
      <c r="A115" s="30"/>
      <c r="B115" s="31" t="s">
        <v>163</v>
      </c>
      <c r="C115" s="61"/>
      <c r="D115" s="61"/>
      <c r="E115" s="61"/>
      <c r="F115" s="61"/>
      <c r="G115" s="82"/>
      <c r="H115" s="54"/>
      <c r="I115" s="61"/>
      <c r="J115" s="61">
        <v>1</v>
      </c>
      <c r="K115" s="61">
        <v>3</v>
      </c>
      <c r="L115" s="61">
        <v>2</v>
      </c>
      <c r="M115" s="49"/>
    </row>
    <row r="116" spans="1:13" x14ac:dyDescent="0.3">
      <c r="A116" s="30"/>
      <c r="B116" s="31" t="s">
        <v>164</v>
      </c>
      <c r="C116" s="61"/>
      <c r="D116" s="61"/>
      <c r="E116" s="61"/>
      <c r="F116" s="61"/>
      <c r="G116" s="82"/>
      <c r="H116" s="54"/>
      <c r="I116" s="61"/>
      <c r="J116" s="61"/>
      <c r="K116" s="61"/>
      <c r="L116" s="61">
        <v>6</v>
      </c>
      <c r="M116" s="49"/>
    </row>
    <row r="117" spans="1:13" ht="28.8" x14ac:dyDescent="0.3">
      <c r="A117" s="30"/>
      <c r="B117" s="31" t="s">
        <v>165</v>
      </c>
      <c r="C117" s="60"/>
      <c r="D117" s="60"/>
      <c r="E117" s="60"/>
      <c r="F117" s="60"/>
      <c r="G117" s="67"/>
      <c r="H117" s="52"/>
      <c r="I117" s="60">
        <v>1</v>
      </c>
      <c r="J117" s="60"/>
      <c r="K117" s="60"/>
      <c r="L117" s="60"/>
      <c r="M117" s="60" t="s">
        <v>757</v>
      </c>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t="s">
        <v>756</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172.8" x14ac:dyDescent="0.3">
      <c r="A122" s="30"/>
      <c r="B122" s="31" t="s">
        <v>166</v>
      </c>
      <c r="C122" s="85"/>
      <c r="D122" s="80"/>
      <c r="E122" s="35"/>
      <c r="F122" s="35"/>
      <c r="G122" s="49"/>
      <c r="H122" s="54"/>
      <c r="I122" s="85">
        <v>3</v>
      </c>
      <c r="J122" s="80" t="s">
        <v>761</v>
      </c>
      <c r="K122" s="35"/>
      <c r="L122" s="35"/>
      <c r="M122" s="49"/>
    </row>
    <row r="123" spans="1:13" x14ac:dyDescent="0.3">
      <c r="A123" s="30"/>
      <c r="B123" s="31" t="s">
        <v>167</v>
      </c>
      <c r="C123" s="85"/>
      <c r="D123" s="80"/>
      <c r="E123" s="86"/>
      <c r="F123" s="86"/>
      <c r="G123" s="49"/>
      <c r="H123" s="87"/>
      <c r="I123" s="85">
        <v>1</v>
      </c>
      <c r="J123" s="80" t="s">
        <v>758</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2</v>
      </c>
      <c r="J127" s="35"/>
      <c r="K127" s="35"/>
      <c r="L127" s="35"/>
      <c r="M127" s="49"/>
    </row>
    <row r="128" spans="1:13" x14ac:dyDescent="0.3">
      <c r="A128" s="30"/>
      <c r="B128" s="31" t="s">
        <v>132</v>
      </c>
      <c r="C128" s="61"/>
      <c r="D128" s="35"/>
      <c r="E128" s="35"/>
      <c r="F128" s="35"/>
      <c r="G128" s="49"/>
      <c r="H128" s="54"/>
      <c r="I128" s="61">
        <v>4</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129.6" x14ac:dyDescent="0.3">
      <c r="A136" s="30"/>
      <c r="B136" s="31" t="s">
        <v>165</v>
      </c>
      <c r="C136" s="44"/>
      <c r="D136" s="61"/>
      <c r="E136" s="35"/>
      <c r="F136" s="35"/>
      <c r="G136" s="49"/>
      <c r="H136" s="54"/>
      <c r="I136" s="61">
        <v>3</v>
      </c>
      <c r="J136" s="61" t="s">
        <v>759</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v>2</v>
      </c>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J146" sqref="J146"/>
    </sheetView>
  </sheetViews>
  <sheetFormatPr defaultColWidth="9.109375" defaultRowHeight="14.4" x14ac:dyDescent="0.3"/>
  <cols>
    <col min="1" max="1" width="4.44140625" style="23" customWidth="1"/>
    <col min="2" max="2" width="45.6640625" style="2" customWidth="1"/>
    <col min="3" max="3" width="13.44140625" style="4" customWidth="1"/>
    <col min="4" max="7" width="16.88671875" style="4" customWidth="1"/>
    <col min="8" max="8" width="2.5546875" style="4" customWidth="1"/>
    <col min="9" max="9" width="11.44140625" style="4" bestFit="1" customWidth="1"/>
    <col min="10" max="10" width="17.4414062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45" x14ac:dyDescent="0.25">
      <c r="B3" s="6" t="s">
        <v>184</v>
      </c>
      <c r="C3" s="70" t="s">
        <v>774</v>
      </c>
      <c r="D3" s="71"/>
      <c r="E3" s="71"/>
      <c r="F3" s="71"/>
      <c r="G3" s="71"/>
      <c r="H3" s="71"/>
      <c r="I3" s="68"/>
      <c r="J3" s="68"/>
      <c r="K3" s="68"/>
      <c r="L3" s="68"/>
      <c r="M3" s="68"/>
    </row>
    <row r="4" spans="1:14" ht="15" x14ac:dyDescent="0.25">
      <c r="B4" s="6" t="s">
        <v>185</v>
      </c>
      <c r="C4" s="70">
        <v>3</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3</v>
      </c>
      <c r="J11" s="35"/>
      <c r="K11" s="35"/>
      <c r="L11" s="35"/>
      <c r="M11" s="49"/>
    </row>
    <row r="12" spans="1:14" x14ac:dyDescent="0.3">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2</v>
      </c>
      <c r="J18" s="35"/>
      <c r="K18" s="35"/>
      <c r="L18" s="35"/>
      <c r="M18" s="49"/>
    </row>
    <row r="19" spans="1:13" x14ac:dyDescent="0.3">
      <c r="A19" s="30"/>
      <c r="B19" s="31" t="s">
        <v>125</v>
      </c>
      <c r="C19" s="61"/>
      <c r="D19" s="35"/>
      <c r="E19" s="35"/>
      <c r="F19" s="35"/>
      <c r="G19" s="49"/>
      <c r="H19" s="54"/>
      <c r="I19" s="61">
        <v>1</v>
      </c>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0</v>
      </c>
      <c r="J22" s="35"/>
      <c r="K22" s="35"/>
      <c r="L22" s="35"/>
      <c r="M22" s="49"/>
    </row>
    <row r="23" spans="1:13" x14ac:dyDescent="0.3">
      <c r="A23" s="30"/>
      <c r="B23" s="31" t="s">
        <v>90</v>
      </c>
      <c r="C23" s="61"/>
      <c r="D23" s="35"/>
      <c r="E23" s="35"/>
      <c r="F23" s="35"/>
      <c r="G23" s="49"/>
      <c r="H23" s="54"/>
      <c r="I23" s="61">
        <v>1</v>
      </c>
      <c r="J23" s="35"/>
      <c r="K23" s="35"/>
      <c r="L23" s="35"/>
      <c r="M23" s="49"/>
    </row>
    <row r="24" spans="1:13" x14ac:dyDescent="0.3">
      <c r="A24" s="30"/>
      <c r="B24" s="31" t="s">
        <v>91</v>
      </c>
      <c r="C24" s="61"/>
      <c r="D24" s="35"/>
      <c r="E24" s="35"/>
      <c r="F24" s="35"/>
      <c r="G24" s="49"/>
      <c r="H24" s="54"/>
      <c r="I24" s="61">
        <v>2</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c r="J29" s="35"/>
      <c r="K29" s="35"/>
      <c r="L29" s="35"/>
      <c r="M29" s="49"/>
    </row>
    <row r="30" spans="1:13" x14ac:dyDescent="0.3">
      <c r="A30" s="30"/>
      <c r="B30" s="34">
        <v>8</v>
      </c>
      <c r="C30" s="61"/>
      <c r="D30" s="35"/>
      <c r="E30" s="35"/>
      <c r="F30" s="35"/>
      <c r="G30" s="49"/>
      <c r="H30" s="54"/>
      <c r="I30" s="61">
        <v>3</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v>1</v>
      </c>
      <c r="J59" s="35"/>
      <c r="K59" s="35"/>
      <c r="L59" s="35"/>
      <c r="M59" s="49"/>
    </row>
    <row r="60" spans="1:13" x14ac:dyDescent="0.3">
      <c r="A60" s="30"/>
      <c r="B60" s="34">
        <v>16</v>
      </c>
      <c r="C60" s="61"/>
      <c r="D60" s="35"/>
      <c r="E60" s="35"/>
      <c r="F60" s="35"/>
      <c r="G60" s="49"/>
      <c r="H60" s="54"/>
      <c r="I60" s="61">
        <v>2</v>
      </c>
      <c r="J60" s="35"/>
      <c r="K60" s="35"/>
      <c r="L60" s="35"/>
      <c r="M60" s="49"/>
    </row>
    <row r="61" spans="1:13" x14ac:dyDescent="0.3">
      <c r="A61" s="30"/>
      <c r="B61" s="34">
        <v>17</v>
      </c>
      <c r="C61" s="61"/>
      <c r="D61" s="35"/>
      <c r="E61" s="35"/>
      <c r="F61" s="35"/>
      <c r="G61" s="49"/>
      <c r="H61" s="54"/>
      <c r="I61" s="61"/>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2</v>
      </c>
      <c r="J68" s="35"/>
      <c r="K68" s="35"/>
      <c r="L68" s="35"/>
      <c r="M68" s="49"/>
    </row>
    <row r="69" spans="1:13" x14ac:dyDescent="0.3">
      <c r="A69" s="30"/>
      <c r="B69" s="31" t="s">
        <v>132</v>
      </c>
      <c r="C69" s="61"/>
      <c r="D69" s="35"/>
      <c r="E69" s="35"/>
      <c r="F69" s="35"/>
      <c r="G69" s="49"/>
      <c r="H69" s="54"/>
      <c r="I69" s="61">
        <v>1</v>
      </c>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t="s">
        <v>776</v>
      </c>
      <c r="K71" s="35"/>
      <c r="L71" s="35"/>
      <c r="M71" s="49"/>
    </row>
    <row r="72" spans="1:13" x14ac:dyDescent="0.3">
      <c r="A72" s="30"/>
      <c r="B72" s="31"/>
      <c r="C72" s="44"/>
      <c r="D72" s="35"/>
      <c r="E72" s="35"/>
      <c r="F72" s="35"/>
      <c r="G72" s="49"/>
      <c r="H72" s="54"/>
      <c r="I72" s="44"/>
      <c r="J72" s="35"/>
      <c r="K72" s="35"/>
      <c r="L72" s="35"/>
      <c r="M72" s="49"/>
    </row>
    <row r="73" spans="1:13" ht="129.6" x14ac:dyDescent="0.3">
      <c r="A73" s="30">
        <v>8</v>
      </c>
      <c r="B73" s="31" t="s">
        <v>134</v>
      </c>
      <c r="C73" s="76"/>
      <c r="D73" s="61"/>
      <c r="E73" s="35"/>
      <c r="F73" s="35"/>
      <c r="G73" s="49"/>
      <c r="H73" s="54"/>
      <c r="I73" s="76"/>
      <c r="J73" s="61" t="s">
        <v>777</v>
      </c>
      <c r="K73" s="35"/>
      <c r="L73" s="35"/>
      <c r="M73" s="49"/>
    </row>
    <row r="74" spans="1:13" x14ac:dyDescent="0.3">
      <c r="A74" s="30"/>
      <c r="B74" s="31"/>
      <c r="C74" s="44"/>
      <c r="D74" s="35"/>
      <c r="E74" s="35"/>
      <c r="F74" s="35"/>
      <c r="G74" s="49"/>
      <c r="H74" s="54"/>
      <c r="I74" s="44"/>
      <c r="J74" s="35"/>
      <c r="K74" s="35"/>
      <c r="L74" s="35"/>
      <c r="M74" s="49"/>
    </row>
    <row r="75" spans="1:13" ht="129.6" x14ac:dyDescent="0.3">
      <c r="A75" s="30">
        <v>9</v>
      </c>
      <c r="B75" s="31" t="s">
        <v>135</v>
      </c>
      <c r="C75" s="76"/>
      <c r="D75" s="61"/>
      <c r="E75" s="35"/>
      <c r="F75" s="35"/>
      <c r="G75" s="49"/>
      <c r="H75" s="54"/>
      <c r="I75" s="76"/>
      <c r="J75" s="61" t="s">
        <v>778</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ht="43.2" x14ac:dyDescent="0.3">
      <c r="A89" s="30"/>
      <c r="B89" s="31" t="s">
        <v>146</v>
      </c>
      <c r="C89" s="61"/>
      <c r="D89" s="35"/>
      <c r="E89" s="35"/>
      <c r="F89" s="35"/>
      <c r="G89" s="49"/>
      <c r="H89" s="54"/>
      <c r="I89" s="61"/>
      <c r="J89" s="61" t="s">
        <v>779</v>
      </c>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v>1</v>
      </c>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v>2</v>
      </c>
      <c r="L109" s="61">
        <v>1</v>
      </c>
      <c r="M109" s="49"/>
    </row>
    <row r="110" spans="1:13" x14ac:dyDescent="0.3">
      <c r="A110" s="30"/>
      <c r="B110" s="31" t="s">
        <v>158</v>
      </c>
      <c r="C110" s="61"/>
      <c r="D110" s="61"/>
      <c r="E110" s="61"/>
      <c r="F110" s="61"/>
      <c r="G110" s="82"/>
      <c r="H110" s="54"/>
      <c r="I110" s="61">
        <v>1</v>
      </c>
      <c r="J110" s="61"/>
      <c r="K110" s="61">
        <v>2</v>
      </c>
      <c r="L110" s="61"/>
      <c r="M110" s="49"/>
    </row>
    <row r="111" spans="1:13" x14ac:dyDescent="0.3">
      <c r="A111" s="30"/>
      <c r="B111" s="31" t="s">
        <v>159</v>
      </c>
      <c r="C111" s="61"/>
      <c r="D111" s="61"/>
      <c r="E111" s="61"/>
      <c r="F111" s="61"/>
      <c r="G111" s="82"/>
      <c r="H111" s="54"/>
      <c r="I111" s="61">
        <v>1</v>
      </c>
      <c r="J111" s="61">
        <v>1</v>
      </c>
      <c r="K111" s="61"/>
      <c r="L111" s="61">
        <v>1</v>
      </c>
      <c r="M111" s="49"/>
    </row>
    <row r="112" spans="1:13" x14ac:dyDescent="0.3">
      <c r="A112" s="30"/>
      <c r="B112" s="31" t="s">
        <v>160</v>
      </c>
      <c r="C112" s="61"/>
      <c r="D112" s="61"/>
      <c r="E112" s="61"/>
      <c r="F112" s="61"/>
      <c r="G112" s="82"/>
      <c r="H112" s="54"/>
      <c r="I112" s="61">
        <v>3</v>
      </c>
      <c r="J112" s="61"/>
      <c r="K112" s="61"/>
      <c r="L112" s="61"/>
      <c r="M112" s="49"/>
    </row>
    <row r="113" spans="1:13" x14ac:dyDescent="0.3">
      <c r="A113" s="30"/>
      <c r="B113" s="31" t="s">
        <v>161</v>
      </c>
      <c r="C113" s="61"/>
      <c r="D113" s="61"/>
      <c r="E113" s="61"/>
      <c r="F113" s="61"/>
      <c r="G113" s="82"/>
      <c r="H113" s="54"/>
      <c r="I113" s="61">
        <v>1</v>
      </c>
      <c r="J113" s="61"/>
      <c r="K113" s="61">
        <v>1</v>
      </c>
      <c r="L113" s="61">
        <v>1</v>
      </c>
      <c r="M113" s="49"/>
    </row>
    <row r="114" spans="1:13" x14ac:dyDescent="0.3">
      <c r="A114" s="30"/>
      <c r="B114" s="31" t="s">
        <v>162</v>
      </c>
      <c r="C114" s="61"/>
      <c r="D114" s="61"/>
      <c r="E114" s="61"/>
      <c r="F114" s="61"/>
      <c r="G114" s="82"/>
      <c r="H114" s="54"/>
      <c r="I114" s="61"/>
      <c r="J114" s="61"/>
      <c r="K114" s="61">
        <v>1</v>
      </c>
      <c r="L114" s="61">
        <v>2</v>
      </c>
      <c r="M114" s="49"/>
    </row>
    <row r="115" spans="1:13" x14ac:dyDescent="0.3">
      <c r="A115" s="30"/>
      <c r="B115" s="31" t="s">
        <v>163</v>
      </c>
      <c r="C115" s="61"/>
      <c r="D115" s="61"/>
      <c r="E115" s="61"/>
      <c r="F115" s="61"/>
      <c r="G115" s="82"/>
      <c r="H115" s="54"/>
      <c r="I115" s="61"/>
      <c r="J115" s="61"/>
      <c r="K115" s="61">
        <v>3</v>
      </c>
      <c r="L115" s="61"/>
      <c r="M115" s="49"/>
    </row>
    <row r="116" spans="1:13" x14ac:dyDescent="0.3">
      <c r="A116" s="30"/>
      <c r="B116" s="31" t="s">
        <v>164</v>
      </c>
      <c r="C116" s="61"/>
      <c r="D116" s="61"/>
      <c r="E116" s="61"/>
      <c r="F116" s="61"/>
      <c r="G116" s="82"/>
      <c r="H116" s="54"/>
      <c r="I116" s="61"/>
      <c r="J116" s="61">
        <v>1</v>
      </c>
      <c r="K116" s="61">
        <v>1</v>
      </c>
      <c r="L116" s="61">
        <v>1</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57.6" x14ac:dyDescent="0.3">
      <c r="A119" s="30">
        <v>13</v>
      </c>
      <c r="B119" s="31" t="s">
        <v>189</v>
      </c>
      <c r="C119" s="76"/>
      <c r="D119" s="61"/>
      <c r="E119" s="35"/>
      <c r="F119" s="35"/>
      <c r="G119" s="49"/>
      <c r="H119" s="54"/>
      <c r="I119" s="76"/>
      <c r="J119" s="61" t="s">
        <v>780</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x14ac:dyDescent="0.3">
      <c r="A122" s="30"/>
      <c r="B122" s="31" t="s">
        <v>166</v>
      </c>
      <c r="C122" s="85"/>
      <c r="D122" s="80"/>
      <c r="E122" s="35"/>
      <c r="F122" s="35"/>
      <c r="G122" s="49"/>
      <c r="H122" s="54"/>
      <c r="I122" s="85"/>
      <c r="J122" s="80"/>
      <c r="K122" s="35"/>
      <c r="L122" s="35"/>
      <c r="M122" s="49"/>
    </row>
    <row r="123" spans="1:13" ht="129.6" x14ac:dyDescent="0.3">
      <c r="A123" s="30"/>
      <c r="B123" s="31" t="s">
        <v>167</v>
      </c>
      <c r="C123" s="85"/>
      <c r="D123" s="80"/>
      <c r="E123" s="86"/>
      <c r="F123" s="86"/>
      <c r="G123" s="49"/>
      <c r="H123" s="87"/>
      <c r="I123" s="85">
        <v>2</v>
      </c>
      <c r="J123" s="80" t="s">
        <v>781</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3</v>
      </c>
      <c r="J127" s="35"/>
      <c r="K127" s="35"/>
      <c r="L127" s="35"/>
      <c r="M127" s="49"/>
    </row>
    <row r="128" spans="1:13" x14ac:dyDescent="0.3">
      <c r="A128" s="30"/>
      <c r="B128" s="31" t="s">
        <v>132</v>
      </c>
      <c r="C128" s="61"/>
      <c r="D128" s="35"/>
      <c r="E128" s="35"/>
      <c r="F128" s="35"/>
      <c r="G128" s="49"/>
      <c r="H128" s="54"/>
      <c r="I128" s="61"/>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v>2</v>
      </c>
      <c r="J132" s="35"/>
      <c r="K132" s="35"/>
      <c r="L132" s="35"/>
      <c r="M132" s="49"/>
    </row>
    <row r="133" spans="1:13" x14ac:dyDescent="0.3">
      <c r="A133" s="30"/>
      <c r="B133" s="31" t="s">
        <v>172</v>
      </c>
      <c r="C133" s="61"/>
      <c r="D133" s="35"/>
      <c r="E133" s="35"/>
      <c r="F133" s="35"/>
      <c r="G133" s="49"/>
      <c r="H133" s="54"/>
      <c r="I133" s="61">
        <v>1</v>
      </c>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v>1</v>
      </c>
      <c r="J135" s="35"/>
      <c r="K135" s="35"/>
      <c r="L135" s="35"/>
      <c r="M135" s="49"/>
    </row>
    <row r="136" spans="1:13" ht="28.8" x14ac:dyDescent="0.3">
      <c r="A136" s="30"/>
      <c r="B136" s="31" t="s">
        <v>165</v>
      </c>
      <c r="C136" s="44"/>
      <c r="D136" s="61"/>
      <c r="E136" s="35"/>
      <c r="F136" s="35"/>
      <c r="G136" s="49"/>
      <c r="H136" s="54"/>
      <c r="I136" s="61"/>
      <c r="J136" s="61" t="s">
        <v>775</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v>2</v>
      </c>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v>1</v>
      </c>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201.6" x14ac:dyDescent="0.3">
      <c r="A145" s="30">
        <v>18</v>
      </c>
      <c r="B145" s="31" t="s">
        <v>181</v>
      </c>
      <c r="C145" s="76"/>
      <c r="D145" s="61"/>
      <c r="E145" s="35"/>
      <c r="F145" s="35"/>
      <c r="G145" s="49"/>
      <c r="H145" s="54"/>
      <c r="I145" s="76"/>
      <c r="J145" s="61" t="s">
        <v>782</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J146" sqref="J146"/>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277</v>
      </c>
      <c r="D3" s="71"/>
      <c r="E3" s="71"/>
      <c r="F3" s="71"/>
      <c r="G3" s="71"/>
      <c r="H3" s="71"/>
      <c r="I3" s="68"/>
      <c r="J3" s="68"/>
      <c r="K3" s="68"/>
      <c r="L3" s="68"/>
      <c r="M3" s="68"/>
    </row>
    <row r="4" spans="1:14" ht="15" x14ac:dyDescent="0.25">
      <c r="B4" s="6" t="s">
        <v>185</v>
      </c>
      <c r="C4" s="70">
        <v>4</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4</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v>1</v>
      </c>
      <c r="J15" s="35"/>
      <c r="K15" s="35"/>
      <c r="L15" s="35"/>
      <c r="M15" s="49"/>
    </row>
    <row r="16" spans="1:14" x14ac:dyDescent="0.3">
      <c r="A16" s="30"/>
      <c r="B16" s="31" t="s">
        <v>122</v>
      </c>
      <c r="C16" s="61"/>
      <c r="D16" s="35"/>
      <c r="E16" s="35"/>
      <c r="F16" s="35"/>
      <c r="G16" s="49"/>
      <c r="H16" s="54"/>
      <c r="I16" s="61">
        <v>1</v>
      </c>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3</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1</v>
      </c>
      <c r="J22" s="35"/>
      <c r="K22" s="35"/>
      <c r="L22" s="35"/>
      <c r="M22" s="49"/>
    </row>
    <row r="23" spans="1:13" x14ac:dyDescent="0.3">
      <c r="A23" s="30"/>
      <c r="B23" s="31" t="s">
        <v>90</v>
      </c>
      <c r="C23" s="61"/>
      <c r="D23" s="35"/>
      <c r="E23" s="35"/>
      <c r="F23" s="35"/>
      <c r="G23" s="49"/>
      <c r="H23" s="54"/>
      <c r="I23" s="61">
        <v>1</v>
      </c>
      <c r="J23" s="35"/>
      <c r="K23" s="35"/>
      <c r="L23" s="35"/>
      <c r="M23" s="49"/>
    </row>
    <row r="24" spans="1:13" x14ac:dyDescent="0.3">
      <c r="A24" s="30"/>
      <c r="B24" s="31" t="s">
        <v>91</v>
      </c>
      <c r="C24" s="61"/>
      <c r="D24" s="35"/>
      <c r="E24" s="35"/>
      <c r="F24" s="35"/>
      <c r="G24" s="49"/>
      <c r="H24" s="54"/>
      <c r="I24" s="61">
        <v>2</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2</v>
      </c>
      <c r="J29" s="35"/>
      <c r="K29" s="35"/>
      <c r="L29" s="35"/>
      <c r="M29" s="49"/>
    </row>
    <row r="30" spans="1:13" x14ac:dyDescent="0.3">
      <c r="A30" s="30"/>
      <c r="B30" s="34">
        <v>8</v>
      </c>
      <c r="C30" s="61"/>
      <c r="D30" s="35"/>
      <c r="E30" s="35"/>
      <c r="F30" s="35"/>
      <c r="G30" s="49"/>
      <c r="H30" s="54"/>
      <c r="I30" s="61">
        <v>2</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3</v>
      </c>
      <c r="J61" s="35"/>
      <c r="K61" s="35"/>
      <c r="L61" s="35"/>
      <c r="M61" s="49"/>
    </row>
    <row r="62" spans="1:13" x14ac:dyDescent="0.3">
      <c r="A62" s="30"/>
      <c r="B62" s="34">
        <v>18</v>
      </c>
      <c r="C62" s="61"/>
      <c r="D62" s="35"/>
      <c r="E62" s="35"/>
      <c r="F62" s="35"/>
      <c r="G62" s="49"/>
      <c r="H62" s="54"/>
      <c r="I62" s="61">
        <v>1</v>
      </c>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4</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28.8" x14ac:dyDescent="0.3">
      <c r="A73" s="30">
        <v>8</v>
      </c>
      <c r="B73" s="31" t="s">
        <v>134</v>
      </c>
      <c r="C73" s="76"/>
      <c r="D73" s="61"/>
      <c r="E73" s="35"/>
      <c r="F73" s="35"/>
      <c r="G73" s="49"/>
      <c r="H73" s="54"/>
      <c r="I73" s="76"/>
      <c r="J73" s="61"/>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v>1</v>
      </c>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c r="L109" s="61">
        <v>1</v>
      </c>
      <c r="M109" s="49"/>
    </row>
    <row r="110" spans="1:13" x14ac:dyDescent="0.3">
      <c r="A110" s="30"/>
      <c r="B110" s="31" t="s">
        <v>158</v>
      </c>
      <c r="C110" s="61"/>
      <c r="D110" s="61"/>
      <c r="E110" s="61"/>
      <c r="F110" s="61"/>
      <c r="G110" s="82"/>
      <c r="H110" s="54"/>
      <c r="I110" s="61">
        <v>1</v>
      </c>
      <c r="J110" s="61">
        <v>1</v>
      </c>
      <c r="K110" s="61"/>
      <c r="L110" s="61"/>
      <c r="M110" s="49"/>
    </row>
    <row r="111" spans="1:13" x14ac:dyDescent="0.3">
      <c r="A111" s="30"/>
      <c r="B111" s="31" t="s">
        <v>159</v>
      </c>
      <c r="C111" s="61"/>
      <c r="D111" s="61"/>
      <c r="E111" s="61"/>
      <c r="F111" s="61"/>
      <c r="G111" s="82"/>
      <c r="H111" s="54"/>
      <c r="I111" s="61"/>
      <c r="J111" s="61"/>
      <c r="K111" s="61">
        <v>3</v>
      </c>
      <c r="L111" s="61"/>
      <c r="M111" s="49"/>
    </row>
    <row r="112" spans="1:13" x14ac:dyDescent="0.3">
      <c r="A112" s="30"/>
      <c r="B112" s="31" t="s">
        <v>160</v>
      </c>
      <c r="C112" s="61"/>
      <c r="D112" s="61"/>
      <c r="E112" s="61"/>
      <c r="F112" s="61"/>
      <c r="G112" s="82"/>
      <c r="H112" s="54"/>
      <c r="I112" s="61">
        <v>2</v>
      </c>
      <c r="J112" s="61"/>
      <c r="K112" s="61">
        <v>2</v>
      </c>
      <c r="L112" s="61"/>
      <c r="M112" s="49"/>
    </row>
    <row r="113" spans="1:13" x14ac:dyDescent="0.3">
      <c r="A113" s="30"/>
      <c r="B113" s="31" t="s">
        <v>161</v>
      </c>
      <c r="C113" s="61"/>
      <c r="D113" s="61"/>
      <c r="E113" s="61"/>
      <c r="F113" s="61"/>
      <c r="G113" s="82"/>
      <c r="H113" s="54"/>
      <c r="I113" s="61"/>
      <c r="J113" s="61"/>
      <c r="K113" s="61"/>
      <c r="L113" s="61">
        <v>2</v>
      </c>
      <c r="M113" s="49"/>
    </row>
    <row r="114" spans="1:13" x14ac:dyDescent="0.3">
      <c r="A114" s="30"/>
      <c r="B114" s="31" t="s">
        <v>162</v>
      </c>
      <c r="C114" s="61"/>
      <c r="D114" s="61"/>
      <c r="E114" s="61"/>
      <c r="F114" s="61"/>
      <c r="G114" s="82"/>
      <c r="H114" s="54"/>
      <c r="I114" s="61"/>
      <c r="J114" s="61"/>
      <c r="K114" s="61">
        <v>2</v>
      </c>
      <c r="L114" s="61">
        <v>1</v>
      </c>
      <c r="M114" s="49"/>
    </row>
    <row r="115" spans="1:13" x14ac:dyDescent="0.3">
      <c r="A115" s="30"/>
      <c r="B115" s="31" t="s">
        <v>163</v>
      </c>
      <c r="C115" s="61"/>
      <c r="D115" s="61"/>
      <c r="E115" s="61"/>
      <c r="F115" s="61"/>
      <c r="G115" s="82"/>
      <c r="H115" s="54"/>
      <c r="I115" s="61"/>
      <c r="J115" s="61"/>
      <c r="K115" s="61">
        <v>3</v>
      </c>
      <c r="L115" s="61"/>
      <c r="M115" s="49"/>
    </row>
    <row r="116" spans="1:13" x14ac:dyDescent="0.3">
      <c r="A116" s="30"/>
      <c r="B116" s="31" t="s">
        <v>164</v>
      </c>
      <c r="C116" s="61"/>
      <c r="D116" s="61"/>
      <c r="E116" s="61"/>
      <c r="F116" s="61"/>
      <c r="G116" s="82"/>
      <c r="H116" s="54"/>
      <c r="I116" s="61"/>
      <c r="J116" s="61"/>
      <c r="K116" s="61">
        <v>1</v>
      </c>
      <c r="L116" s="61">
        <v>1</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28.8" x14ac:dyDescent="0.3">
      <c r="A122" s="30"/>
      <c r="B122" s="31" t="s">
        <v>166</v>
      </c>
      <c r="C122" s="85"/>
      <c r="D122" s="80"/>
      <c r="E122" s="35"/>
      <c r="F122" s="35"/>
      <c r="G122" s="49"/>
      <c r="H122" s="54"/>
      <c r="I122" s="85">
        <v>1</v>
      </c>
      <c r="J122" s="80" t="s">
        <v>784</v>
      </c>
      <c r="K122" s="35"/>
      <c r="L122" s="35"/>
      <c r="M122" s="49"/>
    </row>
    <row r="123" spans="1:13" x14ac:dyDescent="0.3">
      <c r="A123" s="30"/>
      <c r="B123" s="31" t="s">
        <v>167</v>
      </c>
      <c r="C123" s="85"/>
      <c r="D123" s="80"/>
      <c r="E123" s="86"/>
      <c r="F123" s="86"/>
      <c r="G123" s="49"/>
      <c r="H123" s="87"/>
      <c r="I123" s="85">
        <v>1</v>
      </c>
      <c r="J123" s="80"/>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1</v>
      </c>
      <c r="J127" s="35"/>
      <c r="K127" s="35"/>
      <c r="L127" s="35"/>
      <c r="M127" s="49"/>
    </row>
    <row r="128" spans="1:13" x14ac:dyDescent="0.3">
      <c r="A128" s="30"/>
      <c r="B128" s="31" t="s">
        <v>132</v>
      </c>
      <c r="C128" s="61"/>
      <c r="D128" s="35"/>
      <c r="E128" s="35"/>
      <c r="F128" s="35"/>
      <c r="G128" s="49"/>
      <c r="H128" s="54"/>
      <c r="I128" s="61">
        <v>3</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43.2" x14ac:dyDescent="0.3">
      <c r="A136" s="30"/>
      <c r="B136" s="31" t="s">
        <v>165</v>
      </c>
      <c r="C136" s="44"/>
      <c r="D136" s="61"/>
      <c r="E136" s="35"/>
      <c r="F136" s="35"/>
      <c r="G136" s="49"/>
      <c r="H136" s="54"/>
      <c r="I136" s="61">
        <v>2</v>
      </c>
      <c r="J136" s="61" t="s">
        <v>785</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c r="J141" s="35"/>
      <c r="K141" s="35"/>
      <c r="L141" s="35"/>
      <c r="M141" s="49"/>
    </row>
    <row r="142" spans="1:13" x14ac:dyDescent="0.3">
      <c r="A142" s="30"/>
      <c r="B142" s="31" t="s">
        <v>179</v>
      </c>
      <c r="C142" s="61"/>
      <c r="D142" s="35"/>
      <c r="E142" s="35"/>
      <c r="F142" s="35"/>
      <c r="G142" s="49"/>
      <c r="H142" s="54"/>
      <c r="I142" s="61"/>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86.4" x14ac:dyDescent="0.3">
      <c r="A145" s="30">
        <v>18</v>
      </c>
      <c r="B145" s="31" t="s">
        <v>181</v>
      </c>
      <c r="C145" s="76"/>
      <c r="D145" s="61"/>
      <c r="E145" s="35"/>
      <c r="F145" s="35"/>
      <c r="G145" s="49"/>
      <c r="H145" s="54"/>
      <c r="I145" s="76"/>
      <c r="J145" s="61" t="s">
        <v>786</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J142" sqref="J142"/>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0" width="24.8867187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15" x14ac:dyDescent="0.25">
      <c r="B3" s="6" t="s">
        <v>184</v>
      </c>
      <c r="C3" s="70" t="s">
        <v>762</v>
      </c>
      <c r="D3" s="71"/>
      <c r="E3" s="71"/>
      <c r="F3" s="71"/>
      <c r="G3" s="71"/>
      <c r="H3" s="71"/>
      <c r="I3" s="68"/>
      <c r="J3" s="68"/>
      <c r="K3" s="68"/>
      <c r="L3" s="68"/>
      <c r="M3" s="68"/>
    </row>
    <row r="4" spans="1:14" ht="15" x14ac:dyDescent="0.25">
      <c r="B4" s="6" t="s">
        <v>185</v>
      </c>
      <c r="C4" s="70">
        <v>9</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9</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v>1</v>
      </c>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8</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7</v>
      </c>
      <c r="J22" s="35"/>
      <c r="K22" s="35"/>
      <c r="L22" s="35"/>
      <c r="M22" s="49"/>
    </row>
    <row r="23" spans="1:13" x14ac:dyDescent="0.3">
      <c r="A23" s="30"/>
      <c r="B23" s="31" t="s">
        <v>90</v>
      </c>
      <c r="C23" s="61"/>
      <c r="D23" s="35"/>
      <c r="E23" s="35"/>
      <c r="F23" s="35"/>
      <c r="G23" s="49"/>
      <c r="H23" s="54"/>
      <c r="I23" s="61">
        <v>2</v>
      </c>
      <c r="J23" s="35"/>
      <c r="K23" s="35"/>
      <c r="L23" s="35"/>
      <c r="M23" s="49"/>
    </row>
    <row r="24" spans="1:13" x14ac:dyDescent="0.3">
      <c r="A24" s="30"/>
      <c r="B24" s="31" t="s">
        <v>91</v>
      </c>
      <c r="C24" s="61"/>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3</v>
      </c>
      <c r="J29" s="35"/>
      <c r="K29" s="35"/>
      <c r="L29" s="35"/>
      <c r="M29" s="49"/>
    </row>
    <row r="30" spans="1:13" x14ac:dyDescent="0.3">
      <c r="A30" s="30"/>
      <c r="B30" s="34">
        <v>8</v>
      </c>
      <c r="C30" s="61"/>
      <c r="D30" s="35"/>
      <c r="E30" s="35"/>
      <c r="F30" s="35"/>
      <c r="G30" s="49"/>
      <c r="H30" s="54"/>
      <c r="I30" s="61">
        <v>5</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v>2</v>
      </c>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5</v>
      </c>
      <c r="J61" s="35"/>
      <c r="K61" s="35"/>
      <c r="L61" s="35"/>
      <c r="M61" s="49"/>
    </row>
    <row r="62" spans="1:13" x14ac:dyDescent="0.3">
      <c r="A62" s="30"/>
      <c r="B62" s="34">
        <v>18</v>
      </c>
      <c r="C62" s="61"/>
      <c r="D62" s="35"/>
      <c r="E62" s="35"/>
      <c r="F62" s="35"/>
      <c r="G62" s="49"/>
      <c r="H62" s="54"/>
      <c r="I62" s="61">
        <v>1</v>
      </c>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5</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57.6" x14ac:dyDescent="0.3">
      <c r="A71" s="30">
        <v>7</v>
      </c>
      <c r="B71" s="31" t="s">
        <v>133</v>
      </c>
      <c r="C71" s="44"/>
      <c r="D71" s="61"/>
      <c r="E71" s="35"/>
      <c r="F71" s="35"/>
      <c r="G71" s="49"/>
      <c r="H71" s="54"/>
      <c r="I71" s="44"/>
      <c r="J71" s="61" t="s">
        <v>766</v>
      </c>
      <c r="K71" s="35"/>
      <c r="L71" s="35"/>
      <c r="M71" s="49"/>
    </row>
    <row r="72" spans="1:13" x14ac:dyDescent="0.3">
      <c r="A72" s="30"/>
      <c r="B72" s="31"/>
      <c r="C72" s="44"/>
      <c r="D72" s="35"/>
      <c r="E72" s="35"/>
      <c r="F72" s="35"/>
      <c r="G72" s="49"/>
      <c r="H72" s="54"/>
      <c r="I72" s="44"/>
      <c r="J72" s="35"/>
      <c r="K72" s="35"/>
      <c r="L72" s="35"/>
      <c r="M72" s="49"/>
    </row>
    <row r="73" spans="1:13" ht="188.25" customHeight="1" x14ac:dyDescent="0.3">
      <c r="A73" s="30">
        <v>8</v>
      </c>
      <c r="B73" s="31" t="s">
        <v>134</v>
      </c>
      <c r="C73" s="76"/>
      <c r="D73" s="61"/>
      <c r="E73" s="35"/>
      <c r="F73" s="35"/>
      <c r="G73" s="49"/>
      <c r="H73" s="54"/>
      <c r="I73" s="76"/>
      <c r="J73" s="61" t="s">
        <v>768</v>
      </c>
      <c r="K73" s="35"/>
      <c r="L73" s="35"/>
      <c r="M73" s="49"/>
    </row>
    <row r="74" spans="1:13" x14ac:dyDescent="0.3">
      <c r="A74" s="30"/>
      <c r="B74" s="31"/>
      <c r="C74" s="44"/>
      <c r="D74" s="35"/>
      <c r="E74" s="35"/>
      <c r="F74" s="35"/>
      <c r="G74" s="49"/>
      <c r="H74" s="54"/>
      <c r="I74" s="44"/>
      <c r="J74" s="35"/>
      <c r="K74" s="35"/>
      <c r="L74" s="35"/>
      <c r="M74" s="49"/>
    </row>
    <row r="75" spans="1:13" ht="144" x14ac:dyDescent="0.3">
      <c r="A75" s="30">
        <v>9</v>
      </c>
      <c r="B75" s="31" t="s">
        <v>135</v>
      </c>
      <c r="C75" s="76"/>
      <c r="D75" s="61"/>
      <c r="E75" s="35"/>
      <c r="F75" s="35"/>
      <c r="G75" s="49"/>
      <c r="H75" s="54"/>
      <c r="I75" s="76"/>
      <c r="J75" s="61" t="s">
        <v>772</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v>1</v>
      </c>
      <c r="J109" s="61"/>
      <c r="K109" s="61"/>
      <c r="L109" s="61">
        <v>6</v>
      </c>
      <c r="M109" s="49"/>
    </row>
    <row r="110" spans="1:13" x14ac:dyDescent="0.3">
      <c r="A110" s="30"/>
      <c r="B110" s="31" t="s">
        <v>158</v>
      </c>
      <c r="C110" s="61"/>
      <c r="D110" s="61"/>
      <c r="E110" s="61"/>
      <c r="F110" s="61"/>
      <c r="G110" s="82"/>
      <c r="H110" s="54"/>
      <c r="I110" s="61"/>
      <c r="J110" s="61">
        <v>1</v>
      </c>
      <c r="K110" s="61">
        <v>5</v>
      </c>
      <c r="L110" s="61">
        <v>1</v>
      </c>
      <c r="M110" s="49"/>
    </row>
    <row r="111" spans="1:13" x14ac:dyDescent="0.3">
      <c r="A111" s="30"/>
      <c r="B111" s="31" t="s">
        <v>159</v>
      </c>
      <c r="C111" s="61"/>
      <c r="D111" s="61"/>
      <c r="E111" s="61"/>
      <c r="F111" s="61"/>
      <c r="G111" s="82"/>
      <c r="H111" s="54"/>
      <c r="I111" s="61">
        <v>4</v>
      </c>
      <c r="J111" s="61">
        <v>2</v>
      </c>
      <c r="K111" s="61">
        <v>3</v>
      </c>
      <c r="L111" s="61"/>
      <c r="M111" s="49"/>
    </row>
    <row r="112" spans="1:13" x14ac:dyDescent="0.3">
      <c r="A112" s="30"/>
      <c r="B112" s="31" t="s">
        <v>160</v>
      </c>
      <c r="C112" s="61"/>
      <c r="D112" s="61"/>
      <c r="E112" s="61"/>
      <c r="F112" s="61"/>
      <c r="G112" s="82"/>
      <c r="H112" s="54"/>
      <c r="I112" s="61">
        <v>3</v>
      </c>
      <c r="J112" s="61">
        <v>4</v>
      </c>
      <c r="K112" s="61">
        <v>2</v>
      </c>
      <c r="L112" s="61"/>
      <c r="M112" s="49"/>
    </row>
    <row r="113" spans="1:13" x14ac:dyDescent="0.3">
      <c r="A113" s="30"/>
      <c r="B113" s="31" t="s">
        <v>161</v>
      </c>
      <c r="C113" s="61"/>
      <c r="D113" s="61"/>
      <c r="E113" s="61"/>
      <c r="F113" s="61"/>
      <c r="G113" s="82"/>
      <c r="H113" s="54"/>
      <c r="I113" s="61"/>
      <c r="J113" s="61"/>
      <c r="K113" s="61">
        <v>6</v>
      </c>
      <c r="L113" s="61"/>
      <c r="M113" s="49"/>
    </row>
    <row r="114" spans="1:13" x14ac:dyDescent="0.3">
      <c r="A114" s="30"/>
      <c r="B114" s="31" t="s">
        <v>162</v>
      </c>
      <c r="C114" s="61"/>
      <c r="D114" s="61"/>
      <c r="E114" s="61"/>
      <c r="F114" s="61"/>
      <c r="G114" s="82"/>
      <c r="H114" s="54"/>
      <c r="I114" s="61"/>
      <c r="J114" s="61"/>
      <c r="K114" s="61">
        <v>4</v>
      </c>
      <c r="L114" s="61">
        <v>3</v>
      </c>
      <c r="M114" s="49"/>
    </row>
    <row r="115" spans="1:13" x14ac:dyDescent="0.3">
      <c r="A115" s="30"/>
      <c r="B115" s="31" t="s">
        <v>163</v>
      </c>
      <c r="C115" s="61"/>
      <c r="D115" s="61"/>
      <c r="E115" s="61"/>
      <c r="F115" s="61"/>
      <c r="G115" s="82"/>
      <c r="H115" s="54"/>
      <c r="I115" s="61"/>
      <c r="J115" s="61"/>
      <c r="K115" s="61">
        <v>7</v>
      </c>
      <c r="L115" s="61"/>
      <c r="M115" s="49"/>
    </row>
    <row r="116" spans="1:13" x14ac:dyDescent="0.3">
      <c r="A116" s="30"/>
      <c r="B116" s="31" t="s">
        <v>164</v>
      </c>
      <c r="C116" s="61"/>
      <c r="D116" s="61"/>
      <c r="E116" s="61"/>
      <c r="F116" s="61"/>
      <c r="G116" s="82"/>
      <c r="H116" s="54"/>
      <c r="I116" s="61"/>
      <c r="J116" s="61"/>
      <c r="K116" s="61"/>
      <c r="L116" s="61">
        <v>7</v>
      </c>
      <c r="M116" s="49"/>
    </row>
    <row r="117" spans="1:13" ht="28.8" x14ac:dyDescent="0.3">
      <c r="A117" s="30"/>
      <c r="B117" s="31" t="s">
        <v>165</v>
      </c>
      <c r="C117" s="60"/>
      <c r="D117" s="60"/>
      <c r="E117" s="60"/>
      <c r="F117" s="60"/>
      <c r="G117" s="67"/>
      <c r="H117" s="52"/>
      <c r="I117" s="60">
        <v>1</v>
      </c>
      <c r="J117" s="60"/>
      <c r="K117" s="60"/>
      <c r="L117" s="60"/>
      <c r="M117" s="60" t="s">
        <v>769</v>
      </c>
    </row>
    <row r="118" spans="1:13" x14ac:dyDescent="0.3">
      <c r="A118" s="30"/>
      <c r="B118" s="31"/>
      <c r="C118" s="44"/>
      <c r="D118" s="35"/>
      <c r="E118" s="35"/>
      <c r="F118" s="35"/>
      <c r="G118" s="49"/>
      <c r="H118" s="54"/>
      <c r="I118" s="44"/>
      <c r="J118" s="35"/>
      <c r="K118" s="35"/>
      <c r="L118" s="35"/>
      <c r="M118" s="49"/>
    </row>
    <row r="119" spans="1:13" ht="129.6" x14ac:dyDescent="0.3">
      <c r="A119" s="30">
        <v>13</v>
      </c>
      <c r="B119" s="31" t="s">
        <v>189</v>
      </c>
      <c r="C119" s="76"/>
      <c r="D119" s="61"/>
      <c r="E119" s="35"/>
      <c r="F119" s="35"/>
      <c r="G119" s="49"/>
      <c r="H119" s="54"/>
      <c r="I119" s="76"/>
      <c r="J119" s="61" t="s">
        <v>770</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72" x14ac:dyDescent="0.3">
      <c r="A122" s="30"/>
      <c r="B122" s="31" t="s">
        <v>166</v>
      </c>
      <c r="C122" s="85"/>
      <c r="D122" s="80"/>
      <c r="E122" s="35"/>
      <c r="F122" s="35"/>
      <c r="G122" s="49"/>
      <c r="H122" s="54"/>
      <c r="I122" s="85">
        <v>3</v>
      </c>
      <c r="J122" s="80" t="s">
        <v>773</v>
      </c>
      <c r="K122" s="35"/>
      <c r="L122" s="35"/>
      <c r="M122" s="49"/>
    </row>
    <row r="123" spans="1:13" ht="28.8" x14ac:dyDescent="0.3">
      <c r="A123" s="30"/>
      <c r="B123" s="31" t="s">
        <v>167</v>
      </c>
      <c r="C123" s="85"/>
      <c r="D123" s="80"/>
      <c r="E123" s="86"/>
      <c r="F123" s="86"/>
      <c r="G123" s="49"/>
      <c r="H123" s="87"/>
      <c r="I123" s="85">
        <v>1</v>
      </c>
      <c r="J123" s="80" t="s">
        <v>764</v>
      </c>
      <c r="K123" s="86"/>
      <c r="L123" s="86"/>
      <c r="M123" s="49"/>
    </row>
    <row r="124" spans="1:13" ht="194.25" customHeight="1" x14ac:dyDescent="0.3">
      <c r="A124" s="30"/>
      <c r="B124" s="31" t="s">
        <v>16</v>
      </c>
      <c r="C124" s="76"/>
      <c r="D124" s="80"/>
      <c r="E124" s="86"/>
      <c r="F124" s="86"/>
      <c r="G124" s="49"/>
      <c r="H124" s="87"/>
      <c r="I124" s="76"/>
      <c r="J124" s="80" t="s">
        <v>767</v>
      </c>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3</v>
      </c>
      <c r="J127" s="35"/>
      <c r="K127" s="35"/>
      <c r="L127" s="35"/>
      <c r="M127" s="49"/>
    </row>
    <row r="128" spans="1:13" x14ac:dyDescent="0.3">
      <c r="A128" s="30"/>
      <c r="B128" s="31" t="s">
        <v>132</v>
      </c>
      <c r="C128" s="61"/>
      <c r="D128" s="35"/>
      <c r="E128" s="35"/>
      <c r="F128" s="35"/>
      <c r="G128" s="49"/>
      <c r="H128" s="54"/>
      <c r="I128" s="61">
        <v>5</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1</v>
      </c>
      <c r="J131" s="35"/>
      <c r="K131" s="35"/>
      <c r="L131" s="35"/>
      <c r="M131" s="49"/>
    </row>
    <row r="132" spans="1:13" x14ac:dyDescent="0.3">
      <c r="A132" s="30"/>
      <c r="B132" s="31" t="s">
        <v>171</v>
      </c>
      <c r="C132" s="61"/>
      <c r="D132" s="35"/>
      <c r="E132" s="35"/>
      <c r="F132" s="35"/>
      <c r="G132" s="49"/>
      <c r="H132" s="54"/>
      <c r="I132" s="61">
        <v>1</v>
      </c>
      <c r="J132" s="35"/>
      <c r="K132" s="35"/>
      <c r="L132" s="35"/>
      <c r="M132" s="49"/>
    </row>
    <row r="133" spans="1:13" x14ac:dyDescent="0.3">
      <c r="A133" s="30"/>
      <c r="B133" s="31" t="s">
        <v>172</v>
      </c>
      <c r="C133" s="61"/>
      <c r="D133" s="35"/>
      <c r="E133" s="35"/>
      <c r="F133" s="35"/>
      <c r="G133" s="49"/>
      <c r="H133" s="54"/>
      <c r="I133" s="61">
        <v>1</v>
      </c>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v>1</v>
      </c>
      <c r="J135" s="35"/>
      <c r="K135" s="35"/>
      <c r="L135" s="35"/>
      <c r="M135" s="49"/>
    </row>
    <row r="136" spans="1:13" ht="144" x14ac:dyDescent="0.3">
      <c r="A136" s="30"/>
      <c r="B136" s="31" t="s">
        <v>165</v>
      </c>
      <c r="C136" s="44"/>
      <c r="D136" s="61"/>
      <c r="E136" s="35"/>
      <c r="F136" s="35"/>
      <c r="G136" s="49"/>
      <c r="H136" s="54"/>
      <c r="I136" s="61">
        <v>2</v>
      </c>
      <c r="J136" s="61" t="s">
        <v>771</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3</v>
      </c>
      <c r="J141" s="35"/>
      <c r="K141" s="35"/>
      <c r="L141" s="35"/>
      <c r="M141" s="49"/>
    </row>
    <row r="142" spans="1:13" x14ac:dyDescent="0.3">
      <c r="A142" s="30"/>
      <c r="B142" s="31" t="s">
        <v>179</v>
      </c>
      <c r="C142" s="61"/>
      <c r="D142" s="35"/>
      <c r="E142" s="35"/>
      <c r="F142" s="35"/>
      <c r="G142" s="49"/>
      <c r="H142" s="54"/>
      <c r="I142" s="61">
        <v>1</v>
      </c>
      <c r="J142" s="35"/>
      <c r="K142" s="35"/>
      <c r="L142" s="35"/>
      <c r="M142" s="49"/>
    </row>
    <row r="143" spans="1:13" x14ac:dyDescent="0.3">
      <c r="A143" s="30"/>
      <c r="B143" s="31" t="s">
        <v>180</v>
      </c>
      <c r="C143" s="61"/>
      <c r="D143" s="35"/>
      <c r="E143" s="35"/>
      <c r="F143" s="35"/>
      <c r="G143" s="49"/>
      <c r="H143" s="54"/>
      <c r="I143" s="61">
        <v>2</v>
      </c>
      <c r="J143" s="35"/>
      <c r="K143" s="35"/>
      <c r="L143" s="35"/>
      <c r="M143" s="49"/>
    </row>
    <row r="144" spans="1:13" x14ac:dyDescent="0.3">
      <c r="A144" s="30"/>
      <c r="B144" s="31"/>
      <c r="C144" s="44"/>
      <c r="D144" s="35"/>
      <c r="E144" s="35"/>
      <c r="F144" s="35"/>
      <c r="G144" s="49"/>
      <c r="H144" s="54"/>
      <c r="I144" s="44"/>
      <c r="J144" s="35"/>
      <c r="K144" s="35"/>
      <c r="L144" s="35"/>
      <c r="M144" s="49"/>
    </row>
    <row r="145" spans="1:13" ht="158.4" x14ac:dyDescent="0.3">
      <c r="A145" s="30">
        <v>18</v>
      </c>
      <c r="B145" s="31" t="s">
        <v>181</v>
      </c>
      <c r="C145" s="76"/>
      <c r="D145" s="61"/>
      <c r="E145" s="35"/>
      <c r="F145" s="35"/>
      <c r="G145" s="49"/>
      <c r="H145" s="54"/>
      <c r="I145" s="76"/>
      <c r="J145" s="61" t="s">
        <v>765</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topLeftCell="A6" zoomScale="90" zoomScaleNormal="90" workbookViewId="0">
      <pane xSplit="2" ySplit="1" topLeftCell="H139" activePane="bottomRight" state="frozen"/>
      <selection activeCell="A6" sqref="A6"/>
      <selection pane="topRight" activeCell="C6" sqref="C6"/>
      <selection pane="bottomLeft" activeCell="A7" sqref="A7"/>
      <selection pane="bottomRight" activeCell="J146" sqref="J146"/>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0" width="35.3320312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461</v>
      </c>
      <c r="D3" s="71"/>
      <c r="E3" s="71"/>
      <c r="F3" s="71"/>
      <c r="G3" s="71"/>
      <c r="H3" s="71"/>
      <c r="I3" s="68"/>
      <c r="J3" s="68"/>
      <c r="K3" s="68"/>
      <c r="L3" s="68"/>
      <c r="M3" s="68"/>
    </row>
    <row r="4" spans="1:14" ht="15" x14ac:dyDescent="0.25">
      <c r="B4" s="6" t="s">
        <v>185</v>
      </c>
      <c r="C4" s="70">
        <v>13</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2</v>
      </c>
      <c r="D10" s="35"/>
      <c r="E10" s="35"/>
      <c r="F10" s="35"/>
      <c r="G10" s="49"/>
      <c r="H10" s="54"/>
      <c r="I10" s="44"/>
      <c r="J10" s="35"/>
      <c r="K10" s="35"/>
      <c r="L10" s="35"/>
      <c r="M10" s="49"/>
    </row>
    <row r="11" spans="1:14" ht="15" x14ac:dyDescent="0.25">
      <c r="A11" s="30"/>
      <c r="B11" s="31" t="s">
        <v>119</v>
      </c>
      <c r="C11" s="44"/>
      <c r="D11" s="35"/>
      <c r="E11" s="35"/>
      <c r="F11" s="35"/>
      <c r="G11" s="49"/>
      <c r="H11" s="54"/>
      <c r="I11" s="61">
        <v>11</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ht="15" x14ac:dyDescent="0.25">
      <c r="A14" s="30"/>
      <c r="B14" s="31" t="s">
        <v>120</v>
      </c>
      <c r="C14" s="61"/>
      <c r="D14" s="35"/>
      <c r="E14" s="35"/>
      <c r="F14" s="35"/>
      <c r="G14" s="49"/>
      <c r="H14" s="54"/>
      <c r="I14" s="61"/>
      <c r="J14" s="35"/>
      <c r="K14" s="35"/>
      <c r="L14" s="35"/>
      <c r="M14" s="49"/>
    </row>
    <row r="15" spans="1:14" ht="15" x14ac:dyDescent="0.25">
      <c r="A15" s="30"/>
      <c r="B15" s="31" t="s">
        <v>121</v>
      </c>
      <c r="C15" s="61">
        <v>1</v>
      </c>
      <c r="D15" s="35"/>
      <c r="E15" s="35"/>
      <c r="F15" s="35"/>
      <c r="G15" s="49"/>
      <c r="H15" s="54"/>
      <c r="I15" s="61"/>
      <c r="J15" s="35"/>
      <c r="K15" s="35"/>
      <c r="L15" s="35"/>
      <c r="M15" s="49"/>
    </row>
    <row r="16" spans="1:14" ht="15" x14ac:dyDescent="0.25">
      <c r="A16" s="30"/>
      <c r="B16" s="31" t="s">
        <v>122</v>
      </c>
      <c r="C16" s="61"/>
      <c r="D16" s="35"/>
      <c r="E16" s="35"/>
      <c r="F16" s="35"/>
      <c r="G16" s="49"/>
      <c r="H16" s="54"/>
      <c r="I16" s="61"/>
      <c r="J16" s="35"/>
      <c r="K16" s="35"/>
      <c r="L16" s="35"/>
      <c r="M16" s="49"/>
    </row>
    <row r="17" spans="1:13" ht="15" x14ac:dyDescent="0.25">
      <c r="A17" s="30"/>
      <c r="B17" s="31" t="s">
        <v>123</v>
      </c>
      <c r="C17" s="61"/>
      <c r="D17" s="35"/>
      <c r="E17" s="35"/>
      <c r="F17" s="35"/>
      <c r="G17" s="49"/>
      <c r="H17" s="54"/>
      <c r="I17" s="61"/>
      <c r="J17" s="35"/>
      <c r="K17" s="35"/>
      <c r="L17" s="35"/>
      <c r="M17" s="49"/>
    </row>
    <row r="18" spans="1:13" ht="15" x14ac:dyDescent="0.25">
      <c r="A18" s="30"/>
      <c r="B18" s="31" t="s">
        <v>124</v>
      </c>
      <c r="C18" s="61">
        <v>2</v>
      </c>
      <c r="D18" s="35"/>
      <c r="E18" s="35"/>
      <c r="F18" s="35"/>
      <c r="G18" s="49"/>
      <c r="H18" s="54"/>
      <c r="I18" s="61">
        <v>9</v>
      </c>
      <c r="J18" s="35"/>
      <c r="K18" s="35"/>
      <c r="L18" s="35"/>
      <c r="M18" s="49"/>
    </row>
    <row r="19" spans="1:13" ht="15" x14ac:dyDescent="0.25">
      <c r="A19" s="30"/>
      <c r="B19" s="31" t="s">
        <v>125</v>
      </c>
      <c r="C19" s="61"/>
      <c r="D19" s="35"/>
      <c r="E19" s="35"/>
      <c r="F19" s="35"/>
      <c r="G19" s="49"/>
      <c r="H19" s="54"/>
      <c r="I19" s="61">
        <v>2</v>
      </c>
      <c r="J19" s="35"/>
      <c r="K19" s="35"/>
      <c r="L19" s="35"/>
      <c r="M19" s="49"/>
    </row>
    <row r="20" spans="1:13" ht="15" x14ac:dyDescent="0.25">
      <c r="A20" s="30"/>
      <c r="B20" s="31"/>
      <c r="C20" s="44"/>
      <c r="D20" s="35"/>
      <c r="E20" s="35"/>
      <c r="F20" s="35"/>
      <c r="G20" s="49"/>
      <c r="H20" s="54"/>
      <c r="I20" s="44"/>
      <c r="J20" s="35"/>
      <c r="K20" s="35"/>
      <c r="L20" s="35"/>
      <c r="M20" s="49"/>
    </row>
    <row r="21" spans="1:13" ht="15" x14ac:dyDescent="0.25">
      <c r="A21" s="30">
        <v>3</v>
      </c>
      <c r="B21" s="31" t="s">
        <v>127</v>
      </c>
      <c r="C21" s="44"/>
      <c r="D21" s="35"/>
      <c r="E21" s="35"/>
      <c r="F21" s="35"/>
      <c r="G21" s="49"/>
      <c r="H21" s="54"/>
      <c r="I21" s="44"/>
      <c r="J21" s="35"/>
      <c r="K21" s="35"/>
      <c r="L21" s="35"/>
      <c r="M21" s="49"/>
    </row>
    <row r="22" spans="1:13" ht="15" x14ac:dyDescent="0.25">
      <c r="A22" s="30"/>
      <c r="B22" s="31" t="s">
        <v>89</v>
      </c>
      <c r="C22" s="61">
        <v>1</v>
      </c>
      <c r="D22" s="35"/>
      <c r="E22" s="35"/>
      <c r="F22" s="35"/>
      <c r="G22" s="49"/>
      <c r="H22" s="54"/>
      <c r="I22" s="61">
        <v>3</v>
      </c>
      <c r="J22" s="35"/>
      <c r="K22" s="35"/>
      <c r="L22" s="35"/>
      <c r="M22" s="49"/>
    </row>
    <row r="23" spans="1:13" ht="15" x14ac:dyDescent="0.25">
      <c r="A23" s="30"/>
      <c r="B23" s="31" t="s">
        <v>90</v>
      </c>
      <c r="C23" s="61">
        <v>0</v>
      </c>
      <c r="D23" s="35"/>
      <c r="E23" s="35"/>
      <c r="F23" s="35"/>
      <c r="G23" s="49"/>
      <c r="H23" s="54"/>
      <c r="I23" s="61">
        <v>3</v>
      </c>
      <c r="J23" s="35"/>
      <c r="K23" s="35"/>
      <c r="L23" s="35"/>
      <c r="M23" s="49"/>
    </row>
    <row r="24" spans="1:13" ht="15" x14ac:dyDescent="0.25">
      <c r="A24" s="30"/>
      <c r="B24" s="31" t="s">
        <v>91</v>
      </c>
      <c r="C24" s="61">
        <v>1</v>
      </c>
      <c r="D24" s="35"/>
      <c r="E24" s="35"/>
      <c r="F24" s="35"/>
      <c r="G24" s="49"/>
      <c r="H24" s="54"/>
      <c r="I24" s="61">
        <v>5</v>
      </c>
      <c r="J24" s="35"/>
      <c r="K24" s="35"/>
      <c r="L24" s="35"/>
      <c r="M24" s="49"/>
    </row>
    <row r="25" spans="1:13" ht="15" x14ac:dyDescent="0.25">
      <c r="A25" s="30"/>
      <c r="B25" s="31"/>
      <c r="C25" s="44"/>
      <c r="D25" s="35"/>
      <c r="E25" s="35"/>
      <c r="F25" s="35"/>
      <c r="G25" s="49"/>
      <c r="H25" s="54"/>
      <c r="I25" s="44"/>
      <c r="J25" s="35"/>
      <c r="K25" s="35"/>
      <c r="L25" s="35"/>
      <c r="M25" s="49"/>
    </row>
    <row r="26" spans="1:13" ht="15" x14ac:dyDescent="0.25">
      <c r="A26" s="30">
        <v>4</v>
      </c>
      <c r="B26" s="31" t="s">
        <v>128</v>
      </c>
      <c r="C26" s="44"/>
      <c r="D26" s="35"/>
      <c r="E26" s="35"/>
      <c r="F26" s="35"/>
      <c r="G26" s="49"/>
      <c r="H26" s="54"/>
      <c r="I26" s="44"/>
      <c r="J26" s="35"/>
      <c r="K26" s="35"/>
      <c r="L26" s="35"/>
      <c r="M26" s="49"/>
    </row>
    <row r="27" spans="1:13" ht="15" x14ac:dyDescent="0.25">
      <c r="A27" s="30"/>
      <c r="B27" s="34">
        <v>5</v>
      </c>
      <c r="C27" s="61"/>
      <c r="D27" s="35"/>
      <c r="E27" s="35"/>
      <c r="F27" s="35"/>
      <c r="G27" s="49"/>
      <c r="H27" s="54"/>
      <c r="I27" s="61">
        <v>5</v>
      </c>
      <c r="J27" s="35"/>
      <c r="K27" s="35"/>
      <c r="L27" s="35"/>
      <c r="M27" s="49"/>
    </row>
    <row r="28" spans="1:13" ht="15" x14ac:dyDescent="0.25">
      <c r="A28" s="30"/>
      <c r="B28" s="34">
        <v>6</v>
      </c>
      <c r="C28" s="61"/>
      <c r="D28" s="35"/>
      <c r="E28" s="35"/>
      <c r="F28" s="35"/>
      <c r="G28" s="49"/>
      <c r="H28" s="54"/>
      <c r="I28" s="61"/>
      <c r="J28" s="35"/>
      <c r="K28" s="35"/>
      <c r="L28" s="35"/>
      <c r="M28" s="49"/>
    </row>
    <row r="29" spans="1:13" ht="15" x14ac:dyDescent="0.25">
      <c r="A29" s="30"/>
      <c r="B29" s="34">
        <v>7</v>
      </c>
      <c r="C29" s="61"/>
      <c r="D29" s="35"/>
      <c r="E29" s="35"/>
      <c r="F29" s="35"/>
      <c r="G29" s="49"/>
      <c r="H29" s="54"/>
      <c r="I29" s="61"/>
      <c r="J29" s="35"/>
      <c r="K29" s="35"/>
      <c r="L29" s="35"/>
      <c r="M29" s="49"/>
    </row>
    <row r="30" spans="1:13" ht="15" x14ac:dyDescent="0.25">
      <c r="A30" s="30"/>
      <c r="B30" s="34">
        <v>8</v>
      </c>
      <c r="C30" s="61"/>
      <c r="D30" s="35"/>
      <c r="E30" s="35"/>
      <c r="F30" s="35"/>
      <c r="G30" s="49"/>
      <c r="H30" s="54"/>
      <c r="I30" s="61">
        <v>4</v>
      </c>
      <c r="J30" s="35"/>
      <c r="K30" s="35"/>
      <c r="L30" s="35"/>
      <c r="M30" s="49"/>
    </row>
    <row r="31" spans="1:13" ht="15" x14ac:dyDescent="0.25">
      <c r="A31" s="30"/>
      <c r="B31" s="34">
        <v>9</v>
      </c>
      <c r="C31" s="61"/>
      <c r="D31" s="35"/>
      <c r="E31" s="35"/>
      <c r="F31" s="35"/>
      <c r="G31" s="49"/>
      <c r="H31" s="54"/>
      <c r="I31" s="61">
        <v>1</v>
      </c>
      <c r="J31" s="35"/>
      <c r="K31" s="35"/>
      <c r="L31" s="35"/>
      <c r="M31" s="49"/>
    </row>
    <row r="32" spans="1:13" ht="15" x14ac:dyDescent="0.25">
      <c r="A32" s="30"/>
      <c r="B32" s="34">
        <v>10</v>
      </c>
      <c r="C32" s="61"/>
      <c r="D32" s="35"/>
      <c r="E32" s="35"/>
      <c r="F32" s="35"/>
      <c r="G32" s="49"/>
      <c r="H32" s="54"/>
      <c r="I32" s="61"/>
      <c r="J32" s="35"/>
      <c r="K32" s="35"/>
      <c r="L32" s="35"/>
      <c r="M32" s="49"/>
    </row>
    <row r="33" spans="1:13" ht="15" x14ac:dyDescent="0.25">
      <c r="A33" s="30"/>
      <c r="B33" s="34">
        <v>11</v>
      </c>
      <c r="C33" s="61"/>
      <c r="D33" s="35"/>
      <c r="E33" s="35"/>
      <c r="F33" s="35"/>
      <c r="G33" s="49"/>
      <c r="H33" s="54"/>
      <c r="I33" s="61"/>
      <c r="J33" s="35"/>
      <c r="K33" s="35"/>
      <c r="L33" s="35"/>
      <c r="M33" s="49"/>
    </row>
    <row r="34" spans="1:13" ht="15" x14ac:dyDescent="0.25">
      <c r="A34" s="30"/>
      <c r="B34" s="34">
        <v>12</v>
      </c>
      <c r="C34" s="61"/>
      <c r="D34" s="35"/>
      <c r="E34" s="35"/>
      <c r="F34" s="35"/>
      <c r="G34" s="49"/>
      <c r="H34" s="54"/>
      <c r="I34" s="61"/>
      <c r="J34" s="35"/>
      <c r="K34" s="35"/>
      <c r="L34" s="35"/>
      <c r="M34" s="49"/>
    </row>
    <row r="35" spans="1:13" ht="15" x14ac:dyDescent="0.25">
      <c r="A35" s="30"/>
      <c r="B35" s="34">
        <v>13</v>
      </c>
      <c r="C35" s="61">
        <v>1</v>
      </c>
      <c r="D35" s="35"/>
      <c r="E35" s="35"/>
      <c r="F35" s="35"/>
      <c r="G35" s="49"/>
      <c r="H35" s="54"/>
      <c r="I35" s="61"/>
      <c r="J35" s="35"/>
      <c r="K35" s="35"/>
      <c r="L35" s="35"/>
      <c r="M35" s="49"/>
    </row>
    <row r="36" spans="1:13" ht="15" x14ac:dyDescent="0.25">
      <c r="A36" s="30"/>
      <c r="B36" s="34">
        <v>14</v>
      </c>
      <c r="C36" s="61">
        <v>1</v>
      </c>
      <c r="D36" s="35"/>
      <c r="E36" s="35"/>
      <c r="F36" s="35"/>
      <c r="G36" s="49"/>
      <c r="H36" s="54"/>
      <c r="I36" s="61"/>
      <c r="J36" s="35"/>
      <c r="K36" s="35"/>
      <c r="L36" s="35"/>
      <c r="M36" s="49"/>
    </row>
    <row r="37" spans="1:13" ht="15" x14ac:dyDescent="0.25">
      <c r="A37" s="30"/>
      <c r="B37" s="34">
        <v>15</v>
      </c>
      <c r="C37" s="61"/>
      <c r="D37" s="35"/>
      <c r="E37" s="35"/>
      <c r="F37" s="35"/>
      <c r="G37" s="49"/>
      <c r="H37" s="54"/>
      <c r="I37" s="61"/>
      <c r="J37" s="35"/>
      <c r="K37" s="35"/>
      <c r="L37" s="35"/>
      <c r="M37" s="49"/>
    </row>
    <row r="38" spans="1:13" ht="15" x14ac:dyDescent="0.25">
      <c r="A38" s="30"/>
      <c r="B38" s="34">
        <v>16</v>
      </c>
      <c r="C38" s="61"/>
      <c r="D38" s="35"/>
      <c r="E38" s="35"/>
      <c r="F38" s="35"/>
      <c r="G38" s="49"/>
      <c r="H38" s="54"/>
      <c r="I38" s="61"/>
      <c r="J38" s="35"/>
      <c r="K38" s="35"/>
      <c r="L38" s="35"/>
      <c r="M38" s="49"/>
    </row>
    <row r="39" spans="1:13" ht="15" x14ac:dyDescent="0.25">
      <c r="A39" s="30"/>
      <c r="B39" s="34">
        <v>17</v>
      </c>
      <c r="C39" s="61"/>
      <c r="D39" s="35"/>
      <c r="E39" s="35"/>
      <c r="F39" s="35"/>
      <c r="G39" s="49"/>
      <c r="H39" s="54"/>
      <c r="I39" s="61"/>
      <c r="J39" s="35"/>
      <c r="K39" s="35"/>
      <c r="L39" s="35"/>
      <c r="M39" s="49"/>
    </row>
    <row r="40" spans="1:13" ht="15" x14ac:dyDescent="0.25">
      <c r="A40" s="30"/>
      <c r="B40" s="34">
        <v>18</v>
      </c>
      <c r="C40" s="61"/>
      <c r="D40" s="35"/>
      <c r="E40" s="35"/>
      <c r="F40" s="35"/>
      <c r="G40" s="49"/>
      <c r="H40" s="54"/>
      <c r="I40" s="61"/>
      <c r="J40" s="35"/>
      <c r="K40" s="35"/>
      <c r="L40" s="35"/>
      <c r="M40" s="49"/>
    </row>
    <row r="41" spans="1:13" ht="15" x14ac:dyDescent="0.25">
      <c r="A41" s="30"/>
      <c r="B41" s="34">
        <v>19</v>
      </c>
      <c r="C41" s="61"/>
      <c r="D41" s="35"/>
      <c r="E41" s="35"/>
      <c r="F41" s="35"/>
      <c r="G41" s="49"/>
      <c r="H41" s="54"/>
      <c r="I41" s="61"/>
      <c r="J41" s="35"/>
      <c r="K41" s="35"/>
      <c r="L41" s="35"/>
      <c r="M41" s="49"/>
    </row>
    <row r="42" spans="1:13" ht="15" x14ac:dyDescent="0.25">
      <c r="A42" s="30"/>
      <c r="B42" s="34">
        <v>20</v>
      </c>
      <c r="C42" s="61"/>
      <c r="D42" s="35"/>
      <c r="E42" s="35"/>
      <c r="F42" s="35"/>
      <c r="G42" s="49"/>
      <c r="H42" s="54"/>
      <c r="I42" s="61"/>
      <c r="J42" s="35"/>
      <c r="K42" s="35"/>
      <c r="L42" s="35"/>
      <c r="M42" s="49"/>
    </row>
    <row r="43" spans="1:13" ht="15" x14ac:dyDescent="0.25">
      <c r="A43" s="30"/>
      <c r="B43" s="34">
        <v>21</v>
      </c>
      <c r="C43" s="61"/>
      <c r="D43" s="35"/>
      <c r="E43" s="35"/>
      <c r="F43" s="35"/>
      <c r="G43" s="49"/>
      <c r="H43" s="54"/>
      <c r="I43" s="61"/>
      <c r="J43" s="35"/>
      <c r="K43" s="35"/>
      <c r="L43" s="35"/>
      <c r="M43" s="49"/>
    </row>
    <row r="44" spans="1:13" ht="15" x14ac:dyDescent="0.25">
      <c r="A44" s="30">
        <v>5</v>
      </c>
      <c r="B44" s="31" t="s">
        <v>129</v>
      </c>
      <c r="C44" s="44"/>
      <c r="D44" s="35"/>
      <c r="E44" s="35"/>
      <c r="F44" s="35"/>
      <c r="G44" s="49"/>
      <c r="H44" s="54"/>
      <c r="I44" s="44"/>
      <c r="J44" s="35"/>
      <c r="K44" s="35"/>
      <c r="L44" s="35"/>
      <c r="M44" s="49"/>
    </row>
    <row r="45" spans="1:13" ht="15" x14ac:dyDescent="0.25">
      <c r="A45" s="30"/>
      <c r="B45" s="34">
        <v>1</v>
      </c>
      <c r="C45" s="61"/>
      <c r="D45" s="35"/>
      <c r="E45" s="35"/>
      <c r="F45" s="35"/>
      <c r="G45" s="49"/>
      <c r="H45" s="54"/>
      <c r="I45" s="61"/>
      <c r="J45" s="35"/>
      <c r="K45" s="35"/>
      <c r="L45" s="35"/>
      <c r="M45" s="49"/>
    </row>
    <row r="46" spans="1:13" ht="15" x14ac:dyDescent="0.25">
      <c r="A46" s="30"/>
      <c r="B46" s="34">
        <v>2</v>
      </c>
      <c r="C46" s="61"/>
      <c r="D46" s="35"/>
      <c r="E46" s="35"/>
      <c r="F46" s="35"/>
      <c r="G46" s="49"/>
      <c r="H46" s="54"/>
      <c r="I46" s="61"/>
      <c r="J46" s="35"/>
      <c r="K46" s="35"/>
      <c r="L46" s="35"/>
      <c r="M46" s="49"/>
    </row>
    <row r="47" spans="1:13" ht="15" x14ac:dyDescent="0.25">
      <c r="A47" s="30"/>
      <c r="B47" s="34">
        <v>3</v>
      </c>
      <c r="C47" s="61"/>
      <c r="D47" s="35"/>
      <c r="E47" s="35"/>
      <c r="F47" s="35"/>
      <c r="G47" s="49"/>
      <c r="H47" s="54"/>
      <c r="I47" s="61"/>
      <c r="J47" s="35"/>
      <c r="K47" s="35"/>
      <c r="L47" s="35"/>
      <c r="M47" s="49"/>
    </row>
    <row r="48" spans="1:13" ht="15" x14ac:dyDescent="0.25">
      <c r="A48" s="30"/>
      <c r="B48" s="34">
        <v>4</v>
      </c>
      <c r="C48" s="61"/>
      <c r="D48" s="35"/>
      <c r="E48" s="35"/>
      <c r="F48" s="35"/>
      <c r="G48" s="49"/>
      <c r="H48" s="54"/>
      <c r="I48" s="61"/>
      <c r="J48" s="35"/>
      <c r="K48" s="35"/>
      <c r="L48" s="35"/>
      <c r="M48" s="49"/>
    </row>
    <row r="49" spans="1:13" ht="15" x14ac:dyDescent="0.25">
      <c r="A49" s="30"/>
      <c r="B49" s="34">
        <v>5</v>
      </c>
      <c r="C49" s="61"/>
      <c r="D49" s="35"/>
      <c r="E49" s="35"/>
      <c r="F49" s="35"/>
      <c r="G49" s="49"/>
      <c r="H49" s="54"/>
      <c r="I49" s="61"/>
      <c r="J49" s="35"/>
      <c r="K49" s="35"/>
      <c r="L49" s="35"/>
      <c r="M49" s="49"/>
    </row>
    <row r="50" spans="1:13" ht="15" x14ac:dyDescent="0.25">
      <c r="A50" s="30"/>
      <c r="B50" s="34">
        <v>6</v>
      </c>
      <c r="C50" s="61"/>
      <c r="D50" s="35"/>
      <c r="E50" s="35"/>
      <c r="F50" s="35"/>
      <c r="G50" s="49"/>
      <c r="H50" s="54"/>
      <c r="I50" s="61"/>
      <c r="J50" s="35"/>
      <c r="K50" s="35"/>
      <c r="L50" s="35"/>
      <c r="M50" s="49"/>
    </row>
    <row r="51" spans="1:13" ht="15" x14ac:dyDescent="0.25">
      <c r="A51" s="30"/>
      <c r="B51" s="34">
        <v>7</v>
      </c>
      <c r="C51" s="61"/>
      <c r="D51" s="35"/>
      <c r="E51" s="35"/>
      <c r="F51" s="35"/>
      <c r="G51" s="49"/>
      <c r="H51" s="54"/>
      <c r="I51" s="61"/>
      <c r="J51" s="35"/>
      <c r="K51" s="35"/>
      <c r="L51" s="35"/>
      <c r="M51" s="49"/>
    </row>
    <row r="52" spans="1:13" ht="15" x14ac:dyDescent="0.25">
      <c r="A52" s="30"/>
      <c r="B52" s="34">
        <v>8</v>
      </c>
      <c r="C52" s="61"/>
      <c r="D52" s="35"/>
      <c r="E52" s="35"/>
      <c r="F52" s="35"/>
      <c r="G52" s="49"/>
      <c r="H52" s="54"/>
      <c r="I52" s="61"/>
      <c r="J52" s="35"/>
      <c r="K52" s="35"/>
      <c r="L52" s="35"/>
      <c r="M52" s="49"/>
    </row>
    <row r="53" spans="1:13" ht="15" x14ac:dyDescent="0.25">
      <c r="A53" s="30"/>
      <c r="B53" s="34">
        <v>9</v>
      </c>
      <c r="C53" s="61"/>
      <c r="D53" s="35"/>
      <c r="E53" s="35"/>
      <c r="F53" s="35"/>
      <c r="G53" s="49"/>
      <c r="H53" s="54"/>
      <c r="I53" s="61"/>
      <c r="J53" s="35"/>
      <c r="K53" s="35"/>
      <c r="L53" s="35"/>
      <c r="M53" s="49"/>
    </row>
    <row r="54" spans="1:13" ht="15" x14ac:dyDescent="0.25">
      <c r="A54" s="30"/>
      <c r="B54" s="34">
        <v>10</v>
      </c>
      <c r="C54" s="61"/>
      <c r="D54" s="35"/>
      <c r="E54" s="35"/>
      <c r="F54" s="35"/>
      <c r="G54" s="49"/>
      <c r="H54" s="54"/>
      <c r="I54" s="61"/>
      <c r="J54" s="35"/>
      <c r="K54" s="35"/>
      <c r="L54" s="35"/>
      <c r="M54" s="49"/>
    </row>
    <row r="55" spans="1:13" ht="15" x14ac:dyDescent="0.25">
      <c r="A55" s="30"/>
      <c r="B55" s="34">
        <v>11</v>
      </c>
      <c r="C55" s="61"/>
      <c r="D55" s="35"/>
      <c r="E55" s="35"/>
      <c r="F55" s="35"/>
      <c r="G55" s="49"/>
      <c r="H55" s="54"/>
      <c r="I55" s="61"/>
      <c r="J55" s="35"/>
      <c r="K55" s="35"/>
      <c r="L55" s="35"/>
      <c r="M55" s="49"/>
    </row>
    <row r="56" spans="1:13" ht="15" x14ac:dyDescent="0.25">
      <c r="A56" s="30"/>
      <c r="B56" s="34">
        <v>12</v>
      </c>
      <c r="C56" s="61"/>
      <c r="D56" s="35"/>
      <c r="E56" s="35"/>
      <c r="F56" s="35"/>
      <c r="G56" s="49"/>
      <c r="H56" s="54"/>
      <c r="I56" s="61"/>
      <c r="J56" s="35"/>
      <c r="K56" s="35"/>
      <c r="L56" s="35"/>
      <c r="M56" s="49"/>
    </row>
    <row r="57" spans="1:13" ht="15" x14ac:dyDescent="0.25">
      <c r="A57" s="30"/>
      <c r="B57" s="34">
        <v>13</v>
      </c>
      <c r="C57" s="61"/>
      <c r="D57" s="35"/>
      <c r="E57" s="35"/>
      <c r="F57" s="35"/>
      <c r="G57" s="49"/>
      <c r="H57" s="54"/>
      <c r="I57" s="61"/>
      <c r="J57" s="35"/>
      <c r="K57" s="35"/>
      <c r="L57" s="35"/>
      <c r="M57" s="49"/>
    </row>
    <row r="58" spans="1:13" ht="15" x14ac:dyDescent="0.25">
      <c r="A58" s="30"/>
      <c r="B58" s="34">
        <v>14</v>
      </c>
      <c r="C58" s="61"/>
      <c r="D58" s="35"/>
      <c r="E58" s="35"/>
      <c r="F58" s="35"/>
      <c r="G58" s="49"/>
      <c r="H58" s="54"/>
      <c r="I58" s="61">
        <v>5</v>
      </c>
      <c r="J58" s="35"/>
      <c r="K58" s="35"/>
      <c r="L58" s="35"/>
      <c r="M58" s="49"/>
    </row>
    <row r="59" spans="1:13" ht="15" x14ac:dyDescent="0.25">
      <c r="A59" s="30"/>
      <c r="B59" s="34">
        <v>15</v>
      </c>
      <c r="C59" s="61"/>
      <c r="D59" s="35"/>
      <c r="E59" s="35"/>
      <c r="F59" s="35"/>
      <c r="G59" s="49"/>
      <c r="H59" s="54"/>
      <c r="I59" s="61"/>
      <c r="J59" s="35"/>
      <c r="K59" s="35"/>
      <c r="L59" s="35"/>
      <c r="M59" s="49"/>
    </row>
    <row r="60" spans="1:13" ht="15" x14ac:dyDescent="0.25">
      <c r="A60" s="30"/>
      <c r="B60" s="34">
        <v>16</v>
      </c>
      <c r="C60" s="61"/>
      <c r="D60" s="35"/>
      <c r="E60" s="35"/>
      <c r="F60" s="35"/>
      <c r="G60" s="49"/>
      <c r="H60" s="54"/>
      <c r="I60" s="61"/>
      <c r="J60" s="35"/>
      <c r="K60" s="35"/>
      <c r="L60" s="35"/>
      <c r="M60" s="49"/>
    </row>
    <row r="61" spans="1:13" ht="15" x14ac:dyDescent="0.25">
      <c r="A61" s="30"/>
      <c r="B61" s="34">
        <v>17</v>
      </c>
      <c r="C61" s="61"/>
      <c r="D61" s="35"/>
      <c r="E61" s="35"/>
      <c r="F61" s="35"/>
      <c r="G61" s="49"/>
      <c r="H61" s="54"/>
      <c r="I61" s="61">
        <v>5</v>
      </c>
      <c r="J61" s="35"/>
      <c r="K61" s="35"/>
      <c r="L61" s="35"/>
      <c r="M61" s="49"/>
    </row>
    <row r="62" spans="1:13" ht="15" x14ac:dyDescent="0.25">
      <c r="A62" s="30"/>
      <c r="B62" s="34">
        <v>18</v>
      </c>
      <c r="C62" s="61"/>
      <c r="D62" s="35"/>
      <c r="E62" s="35"/>
      <c r="F62" s="35"/>
      <c r="G62" s="49"/>
      <c r="H62" s="54"/>
      <c r="I62" s="61"/>
      <c r="J62" s="35"/>
      <c r="K62" s="35"/>
      <c r="L62" s="35"/>
      <c r="M62" s="49"/>
    </row>
    <row r="63" spans="1:13" ht="15" x14ac:dyDescent="0.25">
      <c r="A63" s="30"/>
      <c r="B63" s="34">
        <v>19</v>
      </c>
      <c r="C63" s="61"/>
      <c r="D63" s="35"/>
      <c r="E63" s="35"/>
      <c r="F63" s="35"/>
      <c r="G63" s="49"/>
      <c r="H63" s="54"/>
      <c r="I63" s="61"/>
      <c r="J63" s="35"/>
      <c r="K63" s="35"/>
      <c r="L63" s="35"/>
      <c r="M63" s="49"/>
    </row>
    <row r="64" spans="1:13" ht="15" x14ac:dyDescent="0.25">
      <c r="A64" s="30"/>
      <c r="B64" s="34">
        <v>20</v>
      </c>
      <c r="C64" s="61"/>
      <c r="D64" s="35"/>
      <c r="E64" s="35"/>
      <c r="F64" s="35"/>
      <c r="G64" s="49"/>
      <c r="H64" s="54"/>
      <c r="I64" s="61"/>
      <c r="J64" s="35"/>
      <c r="K64" s="35"/>
      <c r="L64" s="35"/>
      <c r="M64" s="49"/>
    </row>
    <row r="65" spans="1:13" ht="15" x14ac:dyDescent="0.25">
      <c r="A65" s="30"/>
      <c r="B65" s="34">
        <v>21</v>
      </c>
      <c r="C65" s="61"/>
      <c r="D65" s="35"/>
      <c r="E65" s="35"/>
      <c r="F65" s="35"/>
      <c r="G65" s="49"/>
      <c r="H65" s="54"/>
      <c r="I65" s="61"/>
      <c r="J65" s="35"/>
      <c r="K65" s="35"/>
      <c r="L65" s="35"/>
      <c r="M65" s="49"/>
    </row>
    <row r="66" spans="1:13" ht="15" x14ac:dyDescent="0.25">
      <c r="A66" s="30"/>
      <c r="B66" s="34">
        <v>24</v>
      </c>
      <c r="C66" s="61">
        <v>2</v>
      </c>
      <c r="D66" s="35"/>
      <c r="E66" s="35"/>
      <c r="F66" s="35"/>
      <c r="G66" s="49"/>
      <c r="H66" s="54"/>
      <c r="I66" s="44"/>
      <c r="J66" s="35"/>
      <c r="K66" s="35"/>
      <c r="L66" s="35"/>
      <c r="M66" s="49"/>
    </row>
    <row r="67" spans="1:13" ht="30" x14ac:dyDescent="0.25">
      <c r="A67" s="30">
        <v>6</v>
      </c>
      <c r="B67" s="31" t="s">
        <v>130</v>
      </c>
      <c r="C67" s="44"/>
      <c r="D67" s="35"/>
      <c r="E67" s="35"/>
      <c r="F67" s="35"/>
      <c r="G67" s="49"/>
      <c r="H67" s="54"/>
      <c r="I67" s="44"/>
      <c r="J67" s="35"/>
      <c r="K67" s="35"/>
      <c r="L67" s="35"/>
      <c r="M67" s="49"/>
    </row>
    <row r="68" spans="1:13" ht="15" x14ac:dyDescent="0.25">
      <c r="A68" s="30"/>
      <c r="B68" s="31" t="s">
        <v>131</v>
      </c>
      <c r="C68" s="61">
        <v>1</v>
      </c>
      <c r="D68" s="35"/>
      <c r="E68" s="35"/>
      <c r="F68" s="35"/>
      <c r="G68" s="49"/>
      <c r="H68" s="54"/>
      <c r="I68" s="61">
        <v>8</v>
      </c>
      <c r="J68" s="35"/>
      <c r="K68" s="35"/>
      <c r="L68" s="35"/>
      <c r="M68" s="49"/>
    </row>
    <row r="69" spans="1:13" ht="15" x14ac:dyDescent="0.25">
      <c r="A69" s="30"/>
      <c r="B69" s="31" t="s">
        <v>132</v>
      </c>
      <c r="C69" s="61">
        <v>1</v>
      </c>
      <c r="D69" s="35"/>
      <c r="E69" s="35"/>
      <c r="F69" s="35"/>
      <c r="G69" s="49"/>
      <c r="H69" s="54"/>
      <c r="I69" s="61">
        <v>1</v>
      </c>
      <c r="J69" s="35"/>
      <c r="K69" s="35"/>
      <c r="L69" s="35"/>
      <c r="M69" s="49"/>
    </row>
    <row r="70" spans="1:13" ht="15" x14ac:dyDescent="0.25">
      <c r="A70" s="30"/>
      <c r="B70" s="31"/>
      <c r="C70" s="44"/>
      <c r="D70" s="35"/>
      <c r="E70" s="35"/>
      <c r="F70" s="35"/>
      <c r="G70" s="49"/>
      <c r="H70" s="54"/>
      <c r="I70" s="44"/>
      <c r="J70" s="35"/>
      <c r="K70" s="35"/>
      <c r="L70" s="35"/>
      <c r="M70" s="49"/>
    </row>
    <row r="71" spans="1:13" ht="30" x14ac:dyDescent="0.25">
      <c r="A71" s="30">
        <v>7</v>
      </c>
      <c r="B71" s="31" t="s">
        <v>133</v>
      </c>
      <c r="C71" s="44"/>
      <c r="D71" s="61" t="s">
        <v>827</v>
      </c>
      <c r="E71" s="35"/>
      <c r="F71" s="35"/>
      <c r="G71" s="49"/>
      <c r="H71" s="54"/>
      <c r="I71" s="44"/>
      <c r="J71" s="61" t="s">
        <v>831</v>
      </c>
      <c r="K71" s="35"/>
      <c r="L71" s="35"/>
      <c r="M71" s="49"/>
    </row>
    <row r="72" spans="1:13" ht="15" x14ac:dyDescent="0.25">
      <c r="A72" s="30"/>
      <c r="B72" s="31"/>
      <c r="C72" s="44"/>
      <c r="D72" s="35"/>
      <c r="E72" s="35"/>
      <c r="F72" s="35"/>
      <c r="G72" s="49"/>
      <c r="H72" s="54"/>
      <c r="I72" s="44"/>
      <c r="J72" s="35"/>
      <c r="K72" s="35"/>
      <c r="L72" s="35"/>
      <c r="M72" s="49"/>
    </row>
    <row r="73" spans="1:13" ht="30" x14ac:dyDescent="0.25">
      <c r="A73" s="30">
        <v>8</v>
      </c>
      <c r="B73" s="31" t="s">
        <v>134</v>
      </c>
      <c r="C73" s="76"/>
      <c r="D73" s="61" t="s">
        <v>828</v>
      </c>
      <c r="E73" s="35"/>
      <c r="F73" s="35"/>
      <c r="G73" s="49"/>
      <c r="H73" s="54"/>
      <c r="I73" s="76"/>
      <c r="J73" s="61" t="s">
        <v>833</v>
      </c>
      <c r="K73" s="35"/>
      <c r="L73" s="35"/>
      <c r="M73" s="49"/>
    </row>
    <row r="74" spans="1:13" ht="15" x14ac:dyDescent="0.25">
      <c r="A74" s="30"/>
      <c r="B74" s="31"/>
      <c r="C74" s="44"/>
      <c r="D74" s="35"/>
      <c r="E74" s="35"/>
      <c r="F74" s="35"/>
      <c r="G74" s="49"/>
      <c r="H74" s="54"/>
      <c r="I74" s="44"/>
      <c r="J74" s="35"/>
      <c r="K74" s="35"/>
      <c r="L74" s="35"/>
      <c r="M74" s="49"/>
    </row>
    <row r="75" spans="1:13" ht="130.5" customHeight="1" x14ac:dyDescent="0.25">
      <c r="A75" s="30">
        <v>9</v>
      </c>
      <c r="B75" s="31" t="s">
        <v>135</v>
      </c>
      <c r="C75" s="76"/>
      <c r="D75" s="61"/>
      <c r="E75" s="35"/>
      <c r="F75" s="35"/>
      <c r="G75" s="49"/>
      <c r="H75" s="54"/>
      <c r="I75" s="76"/>
      <c r="J75" s="61" t="s">
        <v>834</v>
      </c>
      <c r="K75" s="35"/>
      <c r="L75" s="35"/>
      <c r="M75" s="49"/>
    </row>
    <row r="76" spans="1:13" ht="15" x14ac:dyDescent="0.25">
      <c r="A76" s="30"/>
      <c r="B76" s="31"/>
      <c r="C76" s="44"/>
      <c r="D76" s="35"/>
      <c r="E76" s="35"/>
      <c r="F76" s="35"/>
      <c r="G76" s="49"/>
      <c r="H76" s="54"/>
      <c r="I76" s="44"/>
      <c r="J76" s="35"/>
      <c r="K76" s="35"/>
      <c r="L76" s="35"/>
      <c r="M76" s="49"/>
    </row>
    <row r="77" spans="1:13" ht="45" x14ac:dyDescent="0.25">
      <c r="A77" s="30">
        <v>10</v>
      </c>
      <c r="B77" s="31" t="s">
        <v>136</v>
      </c>
      <c r="C77" s="44"/>
      <c r="D77" s="35"/>
      <c r="E77" s="35"/>
      <c r="F77" s="35"/>
      <c r="G77" s="49"/>
      <c r="H77" s="54"/>
      <c r="I77" s="44"/>
      <c r="J77" s="35"/>
      <c r="K77" s="35"/>
      <c r="L77" s="35"/>
      <c r="M77" s="49"/>
    </row>
    <row r="78" spans="1:13" ht="15" x14ac:dyDescent="0.25">
      <c r="A78" s="30"/>
      <c r="B78" s="31" t="s">
        <v>131</v>
      </c>
      <c r="C78" s="61">
        <v>1</v>
      </c>
      <c r="D78" s="35"/>
      <c r="E78" s="35"/>
      <c r="F78" s="35"/>
      <c r="G78" s="49"/>
      <c r="H78" s="54"/>
      <c r="I78" s="61"/>
      <c r="J78" s="35"/>
      <c r="K78" s="35"/>
      <c r="L78" s="35"/>
      <c r="M78" s="49"/>
    </row>
    <row r="79" spans="1:13" ht="15" x14ac:dyDescent="0.25">
      <c r="A79" s="30"/>
      <c r="B79" s="31" t="s">
        <v>132</v>
      </c>
      <c r="C79" s="61">
        <v>1</v>
      </c>
      <c r="D79" s="35"/>
      <c r="E79" s="35"/>
      <c r="F79" s="35"/>
      <c r="G79" s="49"/>
      <c r="H79" s="54"/>
      <c r="I79" s="61"/>
      <c r="J79" s="35"/>
      <c r="K79" s="35"/>
      <c r="L79" s="35"/>
      <c r="M79" s="49"/>
    </row>
    <row r="80" spans="1:13" ht="15" x14ac:dyDescent="0.25">
      <c r="A80" s="30"/>
      <c r="B80" s="31"/>
      <c r="C80" s="44"/>
      <c r="D80" s="35"/>
      <c r="E80" s="35"/>
      <c r="F80" s="35"/>
      <c r="G80" s="49"/>
      <c r="H80" s="54"/>
      <c r="I80" s="44"/>
      <c r="J80" s="35"/>
      <c r="K80" s="35"/>
      <c r="L80" s="35"/>
      <c r="M80" s="49"/>
    </row>
    <row r="81" spans="1:13" ht="45" x14ac:dyDescent="0.25">
      <c r="A81" s="30">
        <v>11</v>
      </c>
      <c r="B81" s="31" t="s">
        <v>137</v>
      </c>
      <c r="C81" s="44"/>
      <c r="D81" s="35"/>
      <c r="E81" s="35"/>
      <c r="F81" s="35"/>
      <c r="G81" s="49"/>
      <c r="H81" s="54"/>
      <c r="I81" s="44"/>
      <c r="J81" s="35"/>
      <c r="K81" s="35"/>
      <c r="L81" s="35"/>
      <c r="M81" s="49"/>
    </row>
    <row r="82" spans="1:13" ht="75" x14ac:dyDescent="0.25">
      <c r="A82" s="30" t="s">
        <v>138</v>
      </c>
      <c r="B82" s="31" t="s">
        <v>139</v>
      </c>
      <c r="C82" s="44"/>
      <c r="D82" s="35"/>
      <c r="E82" s="35"/>
      <c r="F82" s="35"/>
      <c r="G82" s="49"/>
      <c r="H82" s="54"/>
      <c r="I82" s="44"/>
      <c r="J82" s="35"/>
      <c r="K82" s="35"/>
      <c r="L82" s="35"/>
      <c r="M82" s="49"/>
    </row>
    <row r="83" spans="1:13" ht="15" x14ac:dyDescent="0.25">
      <c r="A83" s="30"/>
      <c r="B83" s="31" t="s">
        <v>140</v>
      </c>
      <c r="C83" s="61">
        <v>1</v>
      </c>
      <c r="D83" s="35"/>
      <c r="E83" s="35"/>
      <c r="F83" s="35"/>
      <c r="G83" s="49"/>
      <c r="H83" s="54"/>
      <c r="I83" s="61"/>
      <c r="J83" s="35"/>
      <c r="K83" s="35"/>
      <c r="L83" s="35"/>
      <c r="M83" s="49"/>
    </row>
    <row r="84" spans="1:13" ht="15" x14ac:dyDescent="0.25">
      <c r="A84" s="30"/>
      <c r="B84" s="31" t="s">
        <v>141</v>
      </c>
      <c r="C84" s="61"/>
      <c r="D84" s="35"/>
      <c r="E84" s="35"/>
      <c r="F84" s="35"/>
      <c r="G84" s="49"/>
      <c r="H84" s="54"/>
      <c r="I84" s="61"/>
      <c r="J84" s="35"/>
      <c r="K84" s="35"/>
      <c r="L84" s="35"/>
      <c r="M84" s="49"/>
    </row>
    <row r="85" spans="1:13" ht="15" x14ac:dyDescent="0.25">
      <c r="A85" s="30"/>
      <c r="B85" s="31" t="s">
        <v>142</v>
      </c>
      <c r="C85" s="61"/>
      <c r="D85" s="35"/>
      <c r="E85" s="35"/>
      <c r="F85" s="35"/>
      <c r="G85" s="49"/>
      <c r="H85" s="54"/>
      <c r="I85" s="61">
        <v>1</v>
      </c>
      <c r="J85" s="35"/>
      <c r="K85" s="35"/>
      <c r="L85" s="35"/>
      <c r="M85" s="49"/>
    </row>
    <row r="86" spans="1:13" ht="15" x14ac:dyDescent="0.25">
      <c r="A86" s="30"/>
      <c r="B86" s="31" t="s">
        <v>143</v>
      </c>
      <c r="C86" s="61"/>
      <c r="D86" s="35"/>
      <c r="E86" s="35"/>
      <c r="F86" s="35"/>
      <c r="G86" s="49"/>
      <c r="H86" s="54"/>
      <c r="I86" s="61"/>
      <c r="J86" s="35"/>
      <c r="K86" s="35"/>
      <c r="L86" s="35"/>
      <c r="M86" s="49"/>
    </row>
    <row r="87" spans="1:13" ht="15" x14ac:dyDescent="0.25">
      <c r="A87" s="30"/>
      <c r="B87" s="31" t="s">
        <v>144</v>
      </c>
      <c r="C87" s="61"/>
      <c r="D87" s="35"/>
      <c r="E87" s="35"/>
      <c r="F87" s="35"/>
      <c r="G87" s="49"/>
      <c r="H87" s="54"/>
      <c r="I87" s="61">
        <v>1</v>
      </c>
      <c r="J87" s="35"/>
      <c r="K87" s="35"/>
      <c r="L87" s="35"/>
      <c r="M87" s="49"/>
    </row>
    <row r="88" spans="1:13" ht="15" x14ac:dyDescent="0.25">
      <c r="A88" s="30"/>
      <c r="B88" s="31" t="s">
        <v>145</v>
      </c>
      <c r="C88" s="61"/>
      <c r="D88" s="35"/>
      <c r="E88" s="35"/>
      <c r="F88" s="35"/>
      <c r="G88" s="49"/>
      <c r="H88" s="54"/>
      <c r="I88" s="61"/>
      <c r="J88" s="35"/>
      <c r="K88" s="35"/>
      <c r="L88" s="35"/>
      <c r="M88" s="49"/>
    </row>
    <row r="89" spans="1:13" ht="15" x14ac:dyDescent="0.25">
      <c r="A89" s="30"/>
      <c r="B89" s="31" t="s">
        <v>146</v>
      </c>
      <c r="C89" s="61"/>
      <c r="D89" s="35"/>
      <c r="E89" s="35"/>
      <c r="F89" s="35"/>
      <c r="G89" s="49"/>
      <c r="H89" s="54"/>
      <c r="I89" s="61"/>
      <c r="J89" s="35"/>
      <c r="K89" s="35"/>
      <c r="L89" s="35"/>
      <c r="M89" s="49"/>
    </row>
    <row r="90" spans="1:13" ht="15" x14ac:dyDescent="0.25">
      <c r="A90" s="30"/>
      <c r="B90" s="31" t="s">
        <v>147</v>
      </c>
      <c r="C90" s="61"/>
      <c r="D90" s="35"/>
      <c r="E90" s="35"/>
      <c r="F90" s="35"/>
      <c r="G90" s="49"/>
      <c r="H90" s="54"/>
      <c r="I90" s="61"/>
      <c r="J90" s="35"/>
      <c r="K90" s="35"/>
      <c r="L90" s="35"/>
      <c r="M90" s="49"/>
    </row>
    <row r="91" spans="1:13" ht="15" x14ac:dyDescent="0.25">
      <c r="A91" s="30"/>
      <c r="B91" s="31" t="s">
        <v>148</v>
      </c>
      <c r="C91" s="61">
        <v>1</v>
      </c>
      <c r="D91" s="35"/>
      <c r="E91" s="35"/>
      <c r="F91" s="35"/>
      <c r="G91" s="49"/>
      <c r="H91" s="54"/>
      <c r="I91" s="61"/>
      <c r="J91" s="35"/>
      <c r="K91" s="35"/>
      <c r="L91" s="35"/>
      <c r="M91" s="49"/>
    </row>
    <row r="92" spans="1:13" ht="15" x14ac:dyDescent="0.25">
      <c r="A92" s="30"/>
      <c r="B92" s="31" t="s">
        <v>149</v>
      </c>
      <c r="C92" s="61">
        <v>1</v>
      </c>
      <c r="D92" s="35"/>
      <c r="E92" s="35"/>
      <c r="F92" s="35"/>
      <c r="G92" s="49"/>
      <c r="H92" s="54"/>
      <c r="I92" s="61"/>
      <c r="J92" s="35"/>
      <c r="K92" s="35"/>
      <c r="L92" s="35"/>
      <c r="M92" s="49"/>
    </row>
    <row r="93" spans="1:13" ht="30" x14ac:dyDescent="0.25">
      <c r="A93" s="30" t="s">
        <v>150</v>
      </c>
      <c r="B93" s="31" t="s">
        <v>151</v>
      </c>
      <c r="C93" s="44"/>
      <c r="D93" s="35"/>
      <c r="E93" s="35"/>
      <c r="F93" s="35"/>
      <c r="G93" s="49"/>
      <c r="H93" s="54"/>
      <c r="I93" s="44"/>
      <c r="J93" s="35"/>
      <c r="K93" s="35"/>
      <c r="L93" s="35"/>
      <c r="M93" s="49"/>
    </row>
    <row r="94" spans="1:13" ht="15" x14ac:dyDescent="0.25">
      <c r="A94" s="30"/>
      <c r="B94" s="31" t="s">
        <v>140</v>
      </c>
      <c r="C94" s="61"/>
      <c r="D94" s="35"/>
      <c r="E94" s="35"/>
      <c r="F94" s="35"/>
      <c r="G94" s="49"/>
      <c r="H94" s="54"/>
      <c r="I94" s="61"/>
      <c r="J94" s="35"/>
      <c r="K94" s="35"/>
      <c r="L94" s="35"/>
      <c r="M94" s="49"/>
    </row>
    <row r="95" spans="1:13" ht="15" x14ac:dyDescent="0.25">
      <c r="A95" s="30"/>
      <c r="B95" s="31" t="s">
        <v>141</v>
      </c>
      <c r="C95" s="61">
        <v>1</v>
      </c>
      <c r="D95" s="77"/>
      <c r="E95" s="77"/>
      <c r="F95" s="77"/>
      <c r="G95" s="78"/>
      <c r="H95" s="79"/>
      <c r="I95" s="61"/>
      <c r="J95" s="77"/>
      <c r="K95" s="77"/>
      <c r="L95" s="77"/>
      <c r="M95" s="49"/>
    </row>
    <row r="96" spans="1:13" ht="15" x14ac:dyDescent="0.25">
      <c r="A96" s="30"/>
      <c r="B96" s="31" t="s">
        <v>142</v>
      </c>
      <c r="C96" s="61"/>
      <c r="D96" s="35"/>
      <c r="E96" s="35"/>
      <c r="F96" s="35"/>
      <c r="G96" s="49"/>
      <c r="H96" s="54"/>
      <c r="I96" s="61"/>
      <c r="J96" s="35"/>
      <c r="K96" s="35"/>
      <c r="L96" s="35"/>
      <c r="M96" s="49"/>
    </row>
    <row r="97" spans="1:13" ht="15" x14ac:dyDescent="0.25">
      <c r="A97" s="30"/>
      <c r="B97" s="31" t="s">
        <v>143</v>
      </c>
      <c r="C97" s="61"/>
      <c r="D97" s="35"/>
      <c r="E97" s="35"/>
      <c r="F97" s="35"/>
      <c r="G97" s="49"/>
      <c r="H97" s="54"/>
      <c r="I97" s="61"/>
      <c r="J97" s="35"/>
      <c r="K97" s="35"/>
      <c r="L97" s="35"/>
      <c r="M97" s="49"/>
    </row>
    <row r="98" spans="1:13" ht="15" x14ac:dyDescent="0.25">
      <c r="A98" s="30"/>
      <c r="B98" s="31" t="s">
        <v>144</v>
      </c>
      <c r="C98" s="61"/>
      <c r="D98" s="35"/>
      <c r="E98" s="35"/>
      <c r="F98" s="35"/>
      <c r="G98" s="49"/>
      <c r="H98" s="54"/>
      <c r="I98" s="61">
        <v>2</v>
      </c>
      <c r="J98" s="35"/>
      <c r="K98" s="35"/>
      <c r="L98" s="35"/>
      <c r="M98" s="49"/>
    </row>
    <row r="99" spans="1:13" ht="15" x14ac:dyDescent="0.25">
      <c r="A99" s="30"/>
      <c r="B99" s="31" t="s">
        <v>145</v>
      </c>
      <c r="C99" s="61"/>
      <c r="D99" s="35"/>
      <c r="E99" s="35"/>
      <c r="F99" s="35"/>
      <c r="G99" s="49"/>
      <c r="H99" s="54"/>
      <c r="I99" s="61"/>
      <c r="J99" s="35"/>
      <c r="K99" s="35"/>
      <c r="L99" s="35"/>
      <c r="M99" s="49"/>
    </row>
    <row r="100" spans="1:13" ht="15" x14ac:dyDescent="0.25">
      <c r="A100" s="30"/>
      <c r="B100" s="31" t="s">
        <v>146</v>
      </c>
      <c r="C100" s="61"/>
      <c r="D100" s="35"/>
      <c r="E100" s="35"/>
      <c r="F100" s="35"/>
      <c r="G100" s="49"/>
      <c r="H100" s="54"/>
      <c r="I100" s="61"/>
      <c r="J100" s="35"/>
      <c r="K100" s="35"/>
      <c r="L100" s="35"/>
      <c r="M100" s="49"/>
    </row>
    <row r="101" spans="1:13" ht="15" x14ac:dyDescent="0.25">
      <c r="A101" s="30"/>
      <c r="B101" s="31" t="s">
        <v>152</v>
      </c>
      <c r="C101" s="61"/>
      <c r="D101" s="35"/>
      <c r="E101" s="35"/>
      <c r="F101" s="35"/>
      <c r="G101" s="49"/>
      <c r="H101" s="54"/>
      <c r="I101" s="61"/>
      <c r="J101" s="35"/>
      <c r="K101" s="35"/>
      <c r="L101" s="35"/>
      <c r="M101" s="49"/>
    </row>
    <row r="102" spans="1:13" ht="15" x14ac:dyDescent="0.25">
      <c r="A102" s="30"/>
      <c r="B102" s="31" t="s">
        <v>153</v>
      </c>
      <c r="C102" s="61"/>
      <c r="D102" s="35"/>
      <c r="E102" s="35"/>
      <c r="F102" s="35"/>
      <c r="G102" s="49"/>
      <c r="H102" s="54"/>
      <c r="I102" s="61">
        <v>1</v>
      </c>
      <c r="J102" s="35"/>
      <c r="K102" s="35"/>
      <c r="L102" s="35"/>
      <c r="M102" s="49"/>
    </row>
    <row r="103" spans="1:13" ht="15" x14ac:dyDescent="0.25">
      <c r="A103" s="30"/>
      <c r="B103" s="31" t="s">
        <v>154</v>
      </c>
      <c r="C103" s="61">
        <v>1</v>
      </c>
      <c r="D103" s="35"/>
      <c r="E103" s="35"/>
      <c r="F103" s="35"/>
      <c r="G103" s="49"/>
      <c r="H103" s="54"/>
      <c r="I103" s="61"/>
      <c r="J103" s="35"/>
      <c r="K103" s="35"/>
      <c r="L103" s="35"/>
      <c r="M103" s="49"/>
    </row>
    <row r="104" spans="1:13" ht="15" x14ac:dyDescent="0.25">
      <c r="A104" s="30"/>
      <c r="B104" s="31" t="s">
        <v>155</v>
      </c>
      <c r="C104" s="61">
        <v>1</v>
      </c>
      <c r="D104" s="35"/>
      <c r="E104" s="35"/>
      <c r="F104" s="35"/>
      <c r="G104" s="49"/>
      <c r="H104" s="54"/>
      <c r="I104" s="61"/>
      <c r="J104" s="35"/>
      <c r="K104" s="35"/>
      <c r="L104" s="35"/>
      <c r="M104" s="49"/>
    </row>
    <row r="105" spans="1:13" ht="15" x14ac:dyDescent="0.25">
      <c r="A105" s="30"/>
      <c r="B105" s="31" t="s">
        <v>16</v>
      </c>
      <c r="C105" s="61"/>
      <c r="D105" s="80"/>
      <c r="E105" s="35"/>
      <c r="F105" s="35"/>
      <c r="G105" s="49"/>
      <c r="H105" s="54"/>
      <c r="I105" s="61"/>
      <c r="J105" s="80"/>
      <c r="K105" s="35"/>
      <c r="L105" s="35"/>
      <c r="M105" s="49"/>
    </row>
    <row r="106" spans="1:13" ht="15" x14ac:dyDescent="0.25">
      <c r="A106" s="30"/>
      <c r="B106" s="31"/>
      <c r="C106" s="44"/>
      <c r="D106" s="35"/>
      <c r="E106" s="35"/>
      <c r="F106" s="35"/>
      <c r="G106" s="49"/>
      <c r="H106" s="54"/>
      <c r="I106" s="44"/>
      <c r="J106" s="35"/>
      <c r="K106" s="35"/>
      <c r="L106" s="35"/>
      <c r="M106" s="49"/>
    </row>
    <row r="107" spans="1:13" ht="15" x14ac:dyDescent="0.25">
      <c r="A107" s="30">
        <v>12</v>
      </c>
      <c r="B107" s="31" t="s">
        <v>156</v>
      </c>
      <c r="C107" s="44"/>
      <c r="D107" s="35"/>
      <c r="E107" s="35"/>
      <c r="F107" s="35"/>
      <c r="G107" s="49"/>
      <c r="H107" s="54"/>
      <c r="I107" s="44"/>
      <c r="J107" s="35"/>
      <c r="K107" s="35"/>
      <c r="L107" s="35"/>
      <c r="M107" s="49"/>
    </row>
    <row r="108" spans="1:13" ht="45" x14ac:dyDescent="0.25">
      <c r="A108" s="30"/>
      <c r="B108" s="31" t="s">
        <v>187</v>
      </c>
      <c r="C108" s="81" t="s">
        <v>186</v>
      </c>
      <c r="D108" s="81" t="s">
        <v>188</v>
      </c>
      <c r="E108" s="81" t="s">
        <v>144</v>
      </c>
      <c r="F108" s="81" t="s">
        <v>146</v>
      </c>
      <c r="G108" s="82"/>
      <c r="H108" s="83"/>
      <c r="I108" s="81" t="s">
        <v>186</v>
      </c>
      <c r="J108" s="81" t="s">
        <v>188</v>
      </c>
      <c r="K108" s="81" t="s">
        <v>144</v>
      </c>
      <c r="L108" s="81" t="s">
        <v>146</v>
      </c>
      <c r="M108" s="49"/>
    </row>
    <row r="109" spans="1:13" ht="15" x14ac:dyDescent="0.25">
      <c r="A109" s="30"/>
      <c r="B109" s="31" t="s">
        <v>157</v>
      </c>
      <c r="C109" s="84"/>
      <c r="D109" s="84"/>
      <c r="E109" s="84"/>
      <c r="F109" s="84">
        <v>2</v>
      </c>
      <c r="G109" s="82"/>
      <c r="H109" s="54"/>
      <c r="I109" s="61"/>
      <c r="J109" s="61"/>
      <c r="K109" s="61">
        <v>3</v>
      </c>
      <c r="L109" s="61">
        <v>6</v>
      </c>
      <c r="M109" s="49"/>
    </row>
    <row r="110" spans="1:13" ht="15" x14ac:dyDescent="0.25">
      <c r="A110" s="30"/>
      <c r="B110" s="31" t="s">
        <v>158</v>
      </c>
      <c r="C110" s="61"/>
      <c r="D110" s="61"/>
      <c r="E110" s="61">
        <v>1</v>
      </c>
      <c r="F110" s="61">
        <v>1</v>
      </c>
      <c r="G110" s="82"/>
      <c r="H110" s="54"/>
      <c r="I110" s="61"/>
      <c r="J110" s="61">
        <v>1</v>
      </c>
      <c r="K110" s="61">
        <v>8</v>
      </c>
      <c r="L110" s="61">
        <v>1</v>
      </c>
      <c r="M110" s="49"/>
    </row>
    <row r="111" spans="1:13" ht="15" x14ac:dyDescent="0.25">
      <c r="A111" s="30"/>
      <c r="B111" s="31" t="s">
        <v>159</v>
      </c>
      <c r="C111" s="61"/>
      <c r="D111" s="61"/>
      <c r="E111" s="61">
        <v>1</v>
      </c>
      <c r="F111" s="61">
        <v>1</v>
      </c>
      <c r="G111" s="82"/>
      <c r="H111" s="54"/>
      <c r="I111" s="61">
        <v>1</v>
      </c>
      <c r="J111" s="61"/>
      <c r="K111" s="61">
        <v>4</v>
      </c>
      <c r="L111" s="61">
        <v>5</v>
      </c>
      <c r="M111" s="49"/>
    </row>
    <row r="112" spans="1:13" ht="15" x14ac:dyDescent="0.25">
      <c r="A112" s="30"/>
      <c r="B112" s="31" t="s">
        <v>160</v>
      </c>
      <c r="C112" s="61">
        <v>1</v>
      </c>
      <c r="D112" s="61"/>
      <c r="E112" s="61">
        <v>1</v>
      </c>
      <c r="F112" s="61"/>
      <c r="G112" s="82"/>
      <c r="H112" s="54"/>
      <c r="I112" s="61">
        <v>4</v>
      </c>
      <c r="J112" s="61">
        <v>5</v>
      </c>
      <c r="K112" s="61">
        <v>1</v>
      </c>
      <c r="L112" s="61">
        <v>1</v>
      </c>
      <c r="M112" s="49"/>
    </row>
    <row r="113" spans="1:13" ht="15" x14ac:dyDescent="0.25">
      <c r="A113" s="30"/>
      <c r="B113" s="31" t="s">
        <v>161</v>
      </c>
      <c r="C113" s="61"/>
      <c r="D113" s="61"/>
      <c r="E113" s="61"/>
      <c r="F113" s="61">
        <v>1</v>
      </c>
      <c r="G113" s="82"/>
      <c r="H113" s="54"/>
      <c r="I113" s="61"/>
      <c r="J113" s="61">
        <v>2</v>
      </c>
      <c r="K113" s="61">
        <v>2</v>
      </c>
      <c r="L113" s="61">
        <v>6</v>
      </c>
      <c r="M113" s="49"/>
    </row>
    <row r="114" spans="1:13" ht="30" x14ac:dyDescent="0.25">
      <c r="A114" s="30"/>
      <c r="B114" s="31" t="s">
        <v>162</v>
      </c>
      <c r="C114" s="61"/>
      <c r="D114" s="61"/>
      <c r="E114" s="61">
        <v>1</v>
      </c>
      <c r="F114" s="61"/>
      <c r="G114" s="82"/>
      <c r="H114" s="54"/>
      <c r="I114" s="61"/>
      <c r="J114" s="61">
        <v>2</v>
      </c>
      <c r="K114" s="61"/>
      <c r="L114" s="61">
        <v>7</v>
      </c>
      <c r="M114" s="49"/>
    </row>
    <row r="115" spans="1:13" ht="15" x14ac:dyDescent="0.25">
      <c r="A115" s="30"/>
      <c r="B115" s="31" t="s">
        <v>163</v>
      </c>
      <c r="C115" s="61"/>
      <c r="D115" s="61"/>
      <c r="E115" s="61">
        <v>1</v>
      </c>
      <c r="F115" s="61">
        <v>1</v>
      </c>
      <c r="G115" s="82"/>
      <c r="H115" s="54"/>
      <c r="I115" s="61"/>
      <c r="J115" s="61">
        <v>2</v>
      </c>
      <c r="K115" s="61">
        <v>7</v>
      </c>
      <c r="L115" s="61">
        <v>2</v>
      </c>
      <c r="M115" s="49"/>
    </row>
    <row r="116" spans="1:13" ht="15" x14ac:dyDescent="0.25">
      <c r="A116" s="30"/>
      <c r="B116" s="31" t="s">
        <v>164</v>
      </c>
      <c r="C116" s="61"/>
      <c r="D116" s="61"/>
      <c r="E116" s="61">
        <v>2</v>
      </c>
      <c r="F116" s="61"/>
      <c r="G116" s="82"/>
      <c r="H116" s="54"/>
      <c r="I116" s="61"/>
      <c r="J116" s="61">
        <v>2</v>
      </c>
      <c r="K116" s="61">
        <v>3</v>
      </c>
      <c r="L116" s="61">
        <v>5</v>
      </c>
      <c r="M116" s="49"/>
    </row>
    <row r="117" spans="1:13" ht="15" x14ac:dyDescent="0.25">
      <c r="A117" s="30"/>
      <c r="B117" s="31" t="s">
        <v>165</v>
      </c>
      <c r="C117" s="60"/>
      <c r="D117" s="60"/>
      <c r="E117" s="60"/>
      <c r="F117" s="60"/>
      <c r="G117" s="67"/>
      <c r="H117" s="52"/>
      <c r="I117" s="60"/>
      <c r="J117" s="60"/>
      <c r="K117" s="60"/>
      <c r="L117" s="60"/>
      <c r="M117" s="60"/>
    </row>
    <row r="118" spans="1:13" ht="15" x14ac:dyDescent="0.25">
      <c r="A118" s="30"/>
      <c r="B118" s="31"/>
      <c r="C118" s="44"/>
      <c r="D118" s="35"/>
      <c r="E118" s="35"/>
      <c r="F118" s="35"/>
      <c r="G118" s="49"/>
      <c r="H118" s="54"/>
      <c r="I118" s="44"/>
      <c r="J118" s="35"/>
      <c r="K118" s="35"/>
      <c r="L118" s="35"/>
      <c r="M118" s="49"/>
    </row>
    <row r="119" spans="1:13" ht="60" x14ac:dyDescent="0.25">
      <c r="A119" s="30">
        <v>13</v>
      </c>
      <c r="B119" s="31" t="s">
        <v>189</v>
      </c>
      <c r="C119" s="76"/>
      <c r="D119" s="61"/>
      <c r="E119" s="35"/>
      <c r="F119" s="35"/>
      <c r="G119" s="49"/>
      <c r="H119" s="54"/>
      <c r="I119" s="76"/>
      <c r="J119" s="61" t="s">
        <v>836</v>
      </c>
      <c r="K119" s="35"/>
      <c r="L119" s="35"/>
      <c r="M119" s="49"/>
    </row>
    <row r="120" spans="1:13" ht="15" x14ac:dyDescent="0.25">
      <c r="A120" s="30"/>
      <c r="B120" s="31"/>
      <c r="C120" s="44"/>
      <c r="D120" s="35"/>
      <c r="E120" s="35"/>
      <c r="F120" s="35"/>
      <c r="G120" s="49"/>
      <c r="H120" s="54"/>
      <c r="I120" s="44"/>
      <c r="J120" s="35"/>
      <c r="K120" s="35"/>
      <c r="L120" s="35"/>
      <c r="M120" s="49"/>
    </row>
    <row r="121" spans="1:13" ht="30" x14ac:dyDescent="0.25">
      <c r="A121" s="30">
        <v>14</v>
      </c>
      <c r="B121" s="31" t="s">
        <v>190</v>
      </c>
      <c r="C121" s="44"/>
      <c r="D121" s="35"/>
      <c r="E121" s="35"/>
      <c r="F121" s="35"/>
      <c r="G121" s="49"/>
      <c r="H121" s="54"/>
      <c r="I121" s="44"/>
      <c r="J121" s="35"/>
      <c r="K121" s="35"/>
      <c r="L121" s="35"/>
      <c r="M121" s="49"/>
    </row>
    <row r="122" spans="1:13" ht="60" x14ac:dyDescent="0.25">
      <c r="A122" s="30"/>
      <c r="B122" s="31" t="s">
        <v>166</v>
      </c>
      <c r="C122" s="85">
        <v>2</v>
      </c>
      <c r="D122" s="80" t="s">
        <v>829</v>
      </c>
      <c r="E122" s="35"/>
      <c r="F122" s="35"/>
      <c r="G122" s="49"/>
      <c r="H122" s="54"/>
      <c r="I122" s="85">
        <v>4</v>
      </c>
      <c r="J122" s="80" t="s">
        <v>837</v>
      </c>
      <c r="K122" s="35"/>
      <c r="L122" s="35"/>
      <c r="M122" s="49"/>
    </row>
    <row r="123" spans="1:13" ht="60" x14ac:dyDescent="0.25">
      <c r="A123" s="30"/>
      <c r="B123" s="31" t="s">
        <v>167</v>
      </c>
      <c r="C123" s="85"/>
      <c r="D123" s="80"/>
      <c r="E123" s="86"/>
      <c r="F123" s="86"/>
      <c r="G123" s="49"/>
      <c r="H123" s="87"/>
      <c r="I123" s="85">
        <v>3</v>
      </c>
      <c r="J123" s="80" t="s">
        <v>832</v>
      </c>
      <c r="K123" s="86"/>
      <c r="L123" s="86"/>
      <c r="M123" s="49"/>
    </row>
    <row r="124" spans="1:13" ht="30" x14ac:dyDescent="0.25">
      <c r="A124" s="30"/>
      <c r="B124" s="31" t="s">
        <v>16</v>
      </c>
      <c r="C124" s="76"/>
      <c r="D124" s="80"/>
      <c r="E124" s="86"/>
      <c r="F124" s="86"/>
      <c r="G124" s="49"/>
      <c r="H124" s="87"/>
      <c r="I124" s="76"/>
      <c r="J124" s="80" t="s">
        <v>830</v>
      </c>
      <c r="K124" s="86"/>
      <c r="L124" s="86"/>
      <c r="M124" s="49"/>
    </row>
    <row r="125" spans="1:13" ht="15" x14ac:dyDescent="0.25">
      <c r="A125" s="30"/>
      <c r="B125" s="31"/>
      <c r="C125" s="44"/>
      <c r="D125" s="35"/>
      <c r="E125" s="35"/>
      <c r="F125" s="35"/>
      <c r="G125" s="49"/>
      <c r="H125" s="54"/>
      <c r="I125" s="44"/>
      <c r="J125" s="35"/>
      <c r="K125" s="35"/>
      <c r="L125" s="35"/>
      <c r="M125" s="49"/>
    </row>
    <row r="126" spans="1:13" ht="30" x14ac:dyDescent="0.25">
      <c r="A126" s="30">
        <v>15</v>
      </c>
      <c r="B126" s="31" t="s">
        <v>168</v>
      </c>
      <c r="C126" s="44"/>
      <c r="D126" s="35"/>
      <c r="E126" s="35"/>
      <c r="F126" s="35"/>
      <c r="G126" s="49"/>
      <c r="H126" s="54"/>
      <c r="I126" s="44"/>
      <c r="J126" s="35"/>
      <c r="K126" s="35"/>
      <c r="L126" s="35"/>
      <c r="M126" s="49"/>
    </row>
    <row r="127" spans="1:13" ht="15" x14ac:dyDescent="0.25">
      <c r="A127" s="30"/>
      <c r="B127" s="31" t="s">
        <v>131</v>
      </c>
      <c r="C127" s="61"/>
      <c r="D127" s="35"/>
      <c r="E127" s="35"/>
      <c r="F127" s="35"/>
      <c r="G127" s="49"/>
      <c r="H127" s="54"/>
      <c r="I127" s="61">
        <v>6</v>
      </c>
      <c r="J127" s="35"/>
      <c r="K127" s="35"/>
      <c r="L127" s="35"/>
      <c r="M127" s="49"/>
    </row>
    <row r="128" spans="1:13" ht="15" x14ac:dyDescent="0.25">
      <c r="A128" s="30"/>
      <c r="B128" s="31" t="s">
        <v>132</v>
      </c>
      <c r="C128" s="61"/>
      <c r="D128" s="35"/>
      <c r="E128" s="35"/>
      <c r="F128" s="35"/>
      <c r="G128" s="49"/>
      <c r="H128" s="54"/>
      <c r="I128" s="61">
        <v>4</v>
      </c>
      <c r="J128" s="35"/>
      <c r="K128" s="35"/>
      <c r="L128" s="35"/>
      <c r="M128" s="49"/>
    </row>
    <row r="129" spans="1:13" ht="15" x14ac:dyDescent="0.25">
      <c r="A129" s="30"/>
      <c r="B129" s="31"/>
      <c r="C129" s="44"/>
      <c r="D129" s="35"/>
      <c r="E129" s="35"/>
      <c r="F129" s="35"/>
      <c r="G129" s="49"/>
      <c r="H129" s="54"/>
      <c r="I129" s="44"/>
      <c r="J129" s="35"/>
      <c r="K129" s="35"/>
      <c r="L129" s="35"/>
      <c r="M129" s="49"/>
    </row>
    <row r="130" spans="1:13" ht="15" x14ac:dyDescent="0.25">
      <c r="A130" s="30">
        <v>16</v>
      </c>
      <c r="B130" s="31" t="s">
        <v>169</v>
      </c>
      <c r="C130" s="44"/>
      <c r="D130" s="35"/>
      <c r="E130" s="35"/>
      <c r="F130" s="35"/>
      <c r="G130" s="49"/>
      <c r="H130" s="54"/>
      <c r="I130" s="44"/>
      <c r="J130" s="35"/>
      <c r="K130" s="35"/>
      <c r="L130" s="35"/>
      <c r="M130" s="49"/>
    </row>
    <row r="131" spans="1:13" ht="15" x14ac:dyDescent="0.25">
      <c r="A131" s="30"/>
      <c r="B131" s="31" t="s">
        <v>170</v>
      </c>
      <c r="C131" s="61"/>
      <c r="D131" s="35"/>
      <c r="E131" s="35"/>
      <c r="F131" s="35"/>
      <c r="G131" s="49"/>
      <c r="H131" s="54"/>
      <c r="I131" s="61">
        <v>3</v>
      </c>
      <c r="J131" s="35"/>
      <c r="K131" s="35"/>
      <c r="L131" s="35"/>
      <c r="M131" s="49"/>
    </row>
    <row r="132" spans="1:13" ht="15" x14ac:dyDescent="0.25">
      <c r="A132" s="30"/>
      <c r="B132" s="31" t="s">
        <v>171</v>
      </c>
      <c r="C132" s="61"/>
      <c r="D132" s="35"/>
      <c r="E132" s="35"/>
      <c r="F132" s="35"/>
      <c r="G132" s="49"/>
      <c r="H132" s="54"/>
      <c r="I132" s="61">
        <v>3</v>
      </c>
      <c r="J132" s="35"/>
      <c r="K132" s="35"/>
      <c r="L132" s="35"/>
      <c r="M132" s="49"/>
    </row>
    <row r="133" spans="1:13" ht="15" x14ac:dyDescent="0.25">
      <c r="A133" s="30"/>
      <c r="B133" s="31" t="s">
        <v>172</v>
      </c>
      <c r="C133" s="61"/>
      <c r="D133" s="35"/>
      <c r="E133" s="35"/>
      <c r="F133" s="35"/>
      <c r="G133" s="49"/>
      <c r="H133" s="54"/>
      <c r="I133" s="61"/>
      <c r="J133" s="35"/>
      <c r="K133" s="35"/>
      <c r="L133" s="35"/>
      <c r="M133" s="49"/>
    </row>
    <row r="134" spans="1:13" ht="15" x14ac:dyDescent="0.25">
      <c r="A134" s="30"/>
      <c r="B134" s="31" t="s">
        <v>173</v>
      </c>
      <c r="C134" s="61"/>
      <c r="D134" s="35"/>
      <c r="E134" s="35"/>
      <c r="F134" s="35"/>
      <c r="G134" s="49"/>
      <c r="H134" s="54"/>
      <c r="I134" s="61">
        <v>1</v>
      </c>
      <c r="J134" s="35"/>
      <c r="K134" s="35"/>
      <c r="L134" s="35"/>
      <c r="M134" s="49"/>
    </row>
    <row r="135" spans="1:13" ht="15" x14ac:dyDescent="0.25">
      <c r="A135" s="30"/>
      <c r="B135" s="31" t="s">
        <v>174</v>
      </c>
      <c r="C135" s="61"/>
      <c r="D135" s="35"/>
      <c r="E135" s="35"/>
      <c r="F135" s="35"/>
      <c r="G135" s="49"/>
      <c r="H135" s="54"/>
      <c r="I135" s="61">
        <v>1</v>
      </c>
      <c r="J135" s="35"/>
      <c r="K135" s="35"/>
      <c r="L135" s="35"/>
      <c r="M135" s="49"/>
    </row>
    <row r="136" spans="1:13" ht="60" x14ac:dyDescent="0.25">
      <c r="A136" s="30"/>
      <c r="B136" s="31" t="s">
        <v>165</v>
      </c>
      <c r="C136" s="44"/>
      <c r="D136" s="61"/>
      <c r="E136" s="35"/>
      <c r="F136" s="35"/>
      <c r="G136" s="49"/>
      <c r="H136" s="54"/>
      <c r="I136" s="61">
        <v>3</v>
      </c>
      <c r="J136" s="61" t="s">
        <v>835</v>
      </c>
      <c r="K136" s="35"/>
      <c r="L136" s="35"/>
      <c r="M136" s="49"/>
    </row>
    <row r="137" spans="1:13" ht="15" x14ac:dyDescent="0.25">
      <c r="A137" s="30"/>
      <c r="B137" s="31"/>
      <c r="C137" s="44"/>
      <c r="D137" s="35"/>
      <c r="E137" s="35"/>
      <c r="F137" s="35"/>
      <c r="G137" s="49"/>
      <c r="H137" s="54"/>
      <c r="I137" s="44"/>
      <c r="J137" s="35"/>
      <c r="K137" s="35"/>
      <c r="L137" s="35"/>
      <c r="M137" s="49"/>
    </row>
    <row r="138" spans="1:13" ht="30" x14ac:dyDescent="0.25">
      <c r="A138" s="30">
        <v>17</v>
      </c>
      <c r="B138" s="31" t="s">
        <v>202</v>
      </c>
      <c r="C138" s="44"/>
      <c r="D138" s="35"/>
      <c r="E138" s="35"/>
      <c r="F138" s="35"/>
      <c r="G138" s="49"/>
      <c r="H138" s="54"/>
      <c r="I138" s="44"/>
      <c r="J138" s="35"/>
      <c r="K138" s="35"/>
      <c r="L138" s="35"/>
      <c r="M138" s="49"/>
    </row>
    <row r="139" spans="1:13" ht="15" x14ac:dyDescent="0.25">
      <c r="A139" s="30"/>
      <c r="B139" s="31" t="s">
        <v>176</v>
      </c>
      <c r="C139" s="61"/>
      <c r="D139" s="35"/>
      <c r="E139" s="35"/>
      <c r="F139" s="35"/>
      <c r="G139" s="49"/>
      <c r="H139" s="54"/>
      <c r="I139" s="61"/>
      <c r="J139" s="35"/>
      <c r="K139" s="35"/>
      <c r="L139" s="35"/>
      <c r="M139" s="49"/>
    </row>
    <row r="140" spans="1:13" ht="15" x14ac:dyDescent="0.25">
      <c r="A140" s="30"/>
      <c r="B140" s="31" t="s">
        <v>177</v>
      </c>
      <c r="C140" s="61"/>
      <c r="D140" s="35"/>
      <c r="E140" s="35"/>
      <c r="F140" s="35"/>
      <c r="G140" s="49"/>
      <c r="H140" s="54"/>
      <c r="I140" s="61"/>
      <c r="J140" s="35"/>
      <c r="K140" s="35"/>
      <c r="L140" s="35"/>
      <c r="M140" s="49"/>
    </row>
    <row r="141" spans="1:13" ht="15" x14ac:dyDescent="0.25">
      <c r="A141" s="30"/>
      <c r="B141" s="31" t="s">
        <v>178</v>
      </c>
      <c r="C141" s="61"/>
      <c r="D141" s="35"/>
      <c r="E141" s="35"/>
      <c r="F141" s="35"/>
      <c r="G141" s="49"/>
      <c r="H141" s="54"/>
      <c r="I141" s="61">
        <v>4</v>
      </c>
      <c r="J141" s="35"/>
      <c r="K141" s="35"/>
      <c r="L141" s="35"/>
      <c r="M141" s="49"/>
    </row>
    <row r="142" spans="1:13" ht="15" x14ac:dyDescent="0.25">
      <c r="A142" s="30"/>
      <c r="B142" s="31" t="s">
        <v>179</v>
      </c>
      <c r="C142" s="61"/>
      <c r="D142" s="35"/>
      <c r="E142" s="35"/>
      <c r="F142" s="35"/>
      <c r="G142" s="49"/>
      <c r="H142" s="54"/>
      <c r="I142" s="61">
        <v>4</v>
      </c>
      <c r="J142" s="35"/>
      <c r="K142" s="35"/>
      <c r="L142" s="35"/>
      <c r="M142" s="49"/>
    </row>
    <row r="143" spans="1:13" ht="15" x14ac:dyDescent="0.25">
      <c r="A143" s="30"/>
      <c r="B143" s="31" t="s">
        <v>180</v>
      </c>
      <c r="C143" s="61"/>
      <c r="D143" s="35"/>
      <c r="E143" s="35"/>
      <c r="F143" s="35"/>
      <c r="G143" s="49"/>
      <c r="H143" s="54"/>
      <c r="I143" s="61"/>
      <c r="J143" s="35"/>
      <c r="K143" s="35"/>
      <c r="L143" s="35"/>
      <c r="M143" s="49"/>
    </row>
    <row r="144" spans="1:13" ht="15" x14ac:dyDescent="0.25">
      <c r="A144" s="30"/>
      <c r="B144" s="31"/>
      <c r="C144" s="44"/>
      <c r="D144" s="35"/>
      <c r="E144" s="35"/>
      <c r="F144" s="35"/>
      <c r="G144" s="49"/>
      <c r="H144" s="54"/>
      <c r="I144" s="44"/>
      <c r="J144" s="35"/>
      <c r="K144" s="35"/>
      <c r="L144" s="35"/>
      <c r="M144" s="49"/>
    </row>
    <row r="145" spans="1:13" ht="45" x14ac:dyDescent="0.25">
      <c r="A145" s="30">
        <v>18</v>
      </c>
      <c r="B145" s="31" t="s">
        <v>181</v>
      </c>
      <c r="C145" s="76"/>
      <c r="D145" s="61"/>
      <c r="E145" s="35"/>
      <c r="F145" s="35"/>
      <c r="G145" s="49"/>
      <c r="H145" s="54"/>
      <c r="I145" s="76"/>
      <c r="J145" s="61" t="s">
        <v>838</v>
      </c>
      <c r="K145" s="35"/>
      <c r="L145" s="35"/>
      <c r="M145" s="49"/>
    </row>
    <row r="146" spans="1:13" ht="15" x14ac:dyDescent="0.25">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5"/>
  <sheetViews>
    <sheetView tabSelected="1" workbookViewId="0">
      <pane xSplit="1" ySplit="3" topLeftCell="B77" activePane="bottomRight" state="frozen"/>
      <selection pane="topRight" activeCell="B1" sqref="B1"/>
      <selection pane="bottomLeft" activeCell="A4" sqref="A4"/>
      <selection pane="bottomRight" activeCell="X51" sqref="X51"/>
    </sheetView>
  </sheetViews>
  <sheetFormatPr defaultColWidth="9.109375" defaultRowHeight="14.4" x14ac:dyDescent="0.3"/>
  <cols>
    <col min="1" max="1" width="48.5546875" style="6" bestFit="1" customWidth="1"/>
    <col min="2" max="21" width="21.6640625" style="4" customWidth="1"/>
    <col min="22" max="22" width="25.88671875" style="5" customWidth="1"/>
    <col min="23" max="23" width="14.88671875" style="5" customWidth="1"/>
    <col min="24" max="24" width="4" style="4" bestFit="1" customWidth="1"/>
    <col min="25" max="25" width="5.44140625" style="4" customWidth="1"/>
    <col min="26" max="26" width="6.5546875" style="235" bestFit="1" customWidth="1"/>
    <col min="27" max="30" width="21.6640625" style="4" customWidth="1"/>
    <col min="31" max="31" width="9.109375" style="4"/>
    <col min="32" max="16384" width="9.109375" style="3"/>
  </cols>
  <sheetData>
    <row r="1" spans="1:31" ht="15" x14ac:dyDescent="0.25">
      <c r="A1" s="6" t="s">
        <v>0</v>
      </c>
    </row>
    <row r="2" spans="1:31" ht="15" x14ac:dyDescent="0.25">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row>
    <row r="3" spans="1:31" s="6" customFormat="1" ht="30" x14ac:dyDescent="0.25">
      <c r="A3" s="206" t="s">
        <v>2</v>
      </c>
      <c r="B3" s="207" t="s">
        <v>8</v>
      </c>
      <c r="C3" s="207" t="s">
        <v>457</v>
      </c>
      <c r="D3" s="207" t="s">
        <v>310</v>
      </c>
      <c r="E3" s="207" t="s">
        <v>291</v>
      </c>
      <c r="F3" s="207" t="s">
        <v>300</v>
      </c>
      <c r="G3" s="207" t="s">
        <v>386</v>
      </c>
      <c r="H3" s="207" t="s">
        <v>269</v>
      </c>
      <c r="I3" s="207" t="s">
        <v>306</v>
      </c>
      <c r="J3" s="207" t="s">
        <v>238</v>
      </c>
      <c r="K3" s="207" t="s">
        <v>458</v>
      </c>
      <c r="L3" s="207" t="s">
        <v>254</v>
      </c>
      <c r="M3" s="207" t="s">
        <v>459</v>
      </c>
      <c r="N3" s="207" t="s">
        <v>277</v>
      </c>
      <c r="O3" s="207" t="s">
        <v>460</v>
      </c>
      <c r="P3" s="207" t="s">
        <v>461</v>
      </c>
      <c r="Q3" s="207" t="s">
        <v>462</v>
      </c>
      <c r="R3" s="207" t="s">
        <v>463</v>
      </c>
      <c r="S3" s="207" t="s">
        <v>464</v>
      </c>
      <c r="T3" s="207" t="s">
        <v>297</v>
      </c>
      <c r="U3" s="207" t="s">
        <v>465</v>
      </c>
      <c r="V3" s="207" t="s">
        <v>466</v>
      </c>
      <c r="W3" s="251"/>
      <c r="X3" s="5"/>
      <c r="Y3" s="5"/>
      <c r="Z3" s="236"/>
      <c r="AA3" s="5"/>
      <c r="AB3" s="5"/>
      <c r="AC3" s="5"/>
      <c r="AD3" s="5"/>
      <c r="AE3" s="5"/>
    </row>
    <row r="4" spans="1:31" s="1" customFormat="1" ht="15" x14ac:dyDescent="0.25">
      <c r="A4" s="190" t="s">
        <v>114</v>
      </c>
      <c r="B4" s="173" t="s">
        <v>113</v>
      </c>
      <c r="C4" s="173"/>
      <c r="D4" s="173"/>
      <c r="E4" s="173"/>
      <c r="F4" s="173"/>
      <c r="G4" s="173"/>
      <c r="H4" s="173"/>
      <c r="I4" s="173"/>
      <c r="J4" s="173"/>
      <c r="K4" s="173"/>
      <c r="L4" s="173"/>
      <c r="M4" s="173"/>
      <c r="N4" s="173"/>
      <c r="O4" s="173"/>
      <c r="P4" s="173"/>
      <c r="Q4" s="173"/>
      <c r="R4" s="173"/>
      <c r="S4" s="173"/>
      <c r="T4" s="173"/>
      <c r="U4" s="173"/>
      <c r="V4" s="173"/>
      <c r="W4" s="162"/>
      <c r="X4" s="5"/>
      <c r="Y4" s="5"/>
      <c r="Z4" s="236"/>
      <c r="AA4" s="5"/>
      <c r="AB4" s="5"/>
      <c r="AC4" s="5"/>
      <c r="AD4" s="5"/>
      <c r="AE4" s="5"/>
    </row>
    <row r="5" spans="1:31" ht="30" x14ac:dyDescent="0.25">
      <c r="A5" s="190" t="s">
        <v>3</v>
      </c>
      <c r="B5" s="174" t="s">
        <v>9</v>
      </c>
      <c r="C5" s="174" t="s">
        <v>467</v>
      </c>
      <c r="D5" s="174" t="s">
        <v>468</v>
      </c>
      <c r="E5" s="174" t="s">
        <v>469</v>
      </c>
      <c r="F5" s="174" t="s">
        <v>470</v>
      </c>
      <c r="G5" s="174" t="s">
        <v>471</v>
      </c>
      <c r="H5" s="174" t="s">
        <v>472</v>
      </c>
      <c r="I5" s="174" t="s">
        <v>868</v>
      </c>
      <c r="J5" s="174" t="s">
        <v>473</v>
      </c>
      <c r="K5" s="174" t="s">
        <v>474</v>
      </c>
      <c r="L5" s="174" t="s">
        <v>475</v>
      </c>
      <c r="M5" s="174"/>
      <c r="N5" s="174" t="s">
        <v>278</v>
      </c>
      <c r="O5" s="174" t="s">
        <v>476</v>
      </c>
      <c r="P5" s="174" t="s">
        <v>477</v>
      </c>
      <c r="Q5" s="174" t="s">
        <v>478</v>
      </c>
      <c r="R5" s="174" t="s">
        <v>479</v>
      </c>
      <c r="S5" s="174" t="s">
        <v>280</v>
      </c>
      <c r="T5" s="174" t="s">
        <v>480</v>
      </c>
      <c r="U5" s="174" t="s">
        <v>273</v>
      </c>
      <c r="V5" s="173"/>
      <c r="W5" s="162"/>
    </row>
    <row r="6" spans="1:31" ht="15" x14ac:dyDescent="0.25">
      <c r="A6" s="190" t="s">
        <v>4</v>
      </c>
      <c r="B6" s="174">
        <f>SUM(B7:B9)</f>
        <v>190</v>
      </c>
      <c r="C6" s="174">
        <v>3</v>
      </c>
      <c r="D6" s="174">
        <v>31</v>
      </c>
      <c r="E6" s="174">
        <v>6</v>
      </c>
      <c r="F6" s="174">
        <v>3</v>
      </c>
      <c r="G6" s="174">
        <v>5</v>
      </c>
      <c r="H6" s="174">
        <v>11</v>
      </c>
      <c r="I6" s="174">
        <f>SUM(I7:I9)</f>
        <v>3</v>
      </c>
      <c r="J6" s="174">
        <v>166</v>
      </c>
      <c r="K6" s="174">
        <v>18</v>
      </c>
      <c r="L6" s="174">
        <v>18</v>
      </c>
      <c r="M6" s="174"/>
      <c r="N6" s="174">
        <v>7</v>
      </c>
      <c r="O6" s="174">
        <v>38</v>
      </c>
      <c r="P6" s="174">
        <v>60</v>
      </c>
      <c r="Q6" s="174">
        <v>23</v>
      </c>
      <c r="R6" s="174">
        <v>4</v>
      </c>
      <c r="S6" s="174">
        <v>6</v>
      </c>
      <c r="T6" s="174"/>
      <c r="U6" s="174">
        <v>11</v>
      </c>
      <c r="V6" s="173"/>
      <c r="W6" s="162"/>
    </row>
    <row r="7" spans="1:31" ht="15" x14ac:dyDescent="0.25">
      <c r="A7" s="190" t="s">
        <v>5</v>
      </c>
      <c r="B7" s="174">
        <v>30</v>
      </c>
      <c r="C7" s="174">
        <v>2</v>
      </c>
      <c r="D7" s="174">
        <v>6</v>
      </c>
      <c r="E7" s="174">
        <v>2</v>
      </c>
      <c r="F7" s="174">
        <v>1</v>
      </c>
      <c r="G7" s="174">
        <v>2</v>
      </c>
      <c r="H7" s="174">
        <v>2</v>
      </c>
      <c r="I7" s="174">
        <v>0</v>
      </c>
      <c r="J7" s="174">
        <v>56</v>
      </c>
      <c r="K7" s="174">
        <v>6</v>
      </c>
      <c r="L7" s="174">
        <v>9</v>
      </c>
      <c r="M7" s="174" t="s">
        <v>35</v>
      </c>
      <c r="N7" s="174">
        <v>3</v>
      </c>
      <c r="O7" s="174">
        <v>4</v>
      </c>
      <c r="P7" s="174">
        <v>15</v>
      </c>
      <c r="Q7" s="174">
        <v>5</v>
      </c>
      <c r="R7" s="174">
        <v>1</v>
      </c>
      <c r="S7" s="174">
        <v>2</v>
      </c>
      <c r="T7" s="174">
        <v>0.75</v>
      </c>
      <c r="U7" s="174">
        <v>3</v>
      </c>
      <c r="V7" s="173"/>
      <c r="W7" s="162"/>
    </row>
    <row r="8" spans="1:31" ht="15" x14ac:dyDescent="0.25">
      <c r="A8" s="190" t="s">
        <v>6</v>
      </c>
      <c r="B8" s="174">
        <v>60</v>
      </c>
      <c r="C8" s="174">
        <v>1</v>
      </c>
      <c r="D8" s="174">
        <v>25</v>
      </c>
      <c r="E8" s="174">
        <v>2</v>
      </c>
      <c r="F8" s="174">
        <v>2</v>
      </c>
      <c r="G8" s="174">
        <v>3</v>
      </c>
      <c r="H8" s="174">
        <v>3</v>
      </c>
      <c r="I8" s="174">
        <v>3</v>
      </c>
      <c r="J8" s="174">
        <v>110</v>
      </c>
      <c r="K8" s="174">
        <v>9</v>
      </c>
      <c r="L8" s="174">
        <v>9</v>
      </c>
      <c r="M8" s="174" t="s">
        <v>35</v>
      </c>
      <c r="N8" s="174">
        <v>4</v>
      </c>
      <c r="O8" s="174">
        <v>5</v>
      </c>
      <c r="P8" s="174">
        <v>25</v>
      </c>
      <c r="Q8" s="174">
        <v>4</v>
      </c>
      <c r="R8" s="174">
        <v>2</v>
      </c>
      <c r="S8" s="174">
        <v>4</v>
      </c>
      <c r="T8" s="174"/>
      <c r="U8" s="174">
        <v>2</v>
      </c>
      <c r="V8" s="173"/>
      <c r="W8" s="162"/>
    </row>
    <row r="9" spans="1:31" ht="15" x14ac:dyDescent="0.25">
      <c r="A9" s="190" t="s">
        <v>7</v>
      </c>
      <c r="B9" s="174">
        <v>100</v>
      </c>
      <c r="C9" s="174"/>
      <c r="D9" s="174"/>
      <c r="E9" s="174">
        <v>2</v>
      </c>
      <c r="F9" s="174"/>
      <c r="G9" s="174"/>
      <c r="H9" s="174">
        <v>6</v>
      </c>
      <c r="I9" s="174">
        <v>0</v>
      </c>
      <c r="J9" s="174"/>
      <c r="K9" s="174">
        <v>3</v>
      </c>
      <c r="L9" s="174"/>
      <c r="M9" s="174"/>
      <c r="N9" s="174"/>
      <c r="O9" s="174">
        <v>29</v>
      </c>
      <c r="P9" s="174">
        <v>20</v>
      </c>
      <c r="Q9" s="174">
        <v>14</v>
      </c>
      <c r="R9" s="174">
        <v>1</v>
      </c>
      <c r="S9" s="174"/>
      <c r="T9" s="174">
        <v>0.25</v>
      </c>
      <c r="U9" s="174">
        <v>6</v>
      </c>
      <c r="V9" s="173"/>
      <c r="W9" s="162"/>
    </row>
    <row r="10" spans="1:31" ht="15" x14ac:dyDescent="0.25">
      <c r="A10" s="191" t="s">
        <v>10</v>
      </c>
      <c r="B10" s="175"/>
      <c r="C10" s="175"/>
      <c r="D10" s="175"/>
      <c r="E10" s="175"/>
      <c r="F10" s="175"/>
      <c r="G10" s="175"/>
      <c r="H10" s="175"/>
      <c r="I10" s="175"/>
      <c r="J10" s="175"/>
      <c r="K10" s="175"/>
      <c r="L10" s="175"/>
      <c r="M10" s="175"/>
      <c r="N10" s="175"/>
      <c r="O10" s="175"/>
      <c r="P10" s="175"/>
      <c r="Q10" s="175"/>
      <c r="R10" s="175"/>
      <c r="S10" s="175"/>
      <c r="T10" s="175"/>
      <c r="U10" s="175"/>
      <c r="V10" s="219"/>
      <c r="W10" s="252"/>
      <c r="X10" s="7"/>
      <c r="Y10" s="7"/>
      <c r="Z10" s="237"/>
      <c r="AA10" s="7"/>
      <c r="AB10" s="7"/>
      <c r="AC10" s="7"/>
      <c r="AD10" s="7"/>
    </row>
    <row r="11" spans="1:31" ht="15" x14ac:dyDescent="0.25">
      <c r="A11" s="192" t="s">
        <v>72</v>
      </c>
      <c r="B11" s="176"/>
      <c r="C11" s="176"/>
      <c r="D11" s="176"/>
      <c r="E11" s="176"/>
      <c r="F11" s="176"/>
      <c r="G11" s="176"/>
      <c r="H11" s="176"/>
      <c r="I11" s="176"/>
      <c r="J11" s="176"/>
      <c r="K11" s="176"/>
      <c r="L11" s="176"/>
      <c r="M11" s="176"/>
      <c r="N11" s="176"/>
      <c r="O11" s="176"/>
      <c r="P11" s="176"/>
      <c r="Q11" s="176"/>
      <c r="R11" s="176"/>
      <c r="S11" s="176"/>
      <c r="T11" s="176"/>
      <c r="U11" s="176"/>
      <c r="V11" s="220"/>
      <c r="W11" s="253"/>
      <c r="X11" s="8"/>
      <c r="Y11" s="8"/>
      <c r="Z11" s="218"/>
      <c r="AA11" s="8"/>
      <c r="AB11" s="8"/>
      <c r="AC11" s="8"/>
      <c r="AD11" s="8"/>
    </row>
    <row r="12" spans="1:31" ht="15" x14ac:dyDescent="0.25">
      <c r="A12" s="192" t="s">
        <v>11</v>
      </c>
      <c r="B12" s="176" t="s">
        <v>35</v>
      </c>
      <c r="C12" s="176" t="s">
        <v>35</v>
      </c>
      <c r="D12" s="176" t="s">
        <v>35</v>
      </c>
      <c r="E12" s="176"/>
      <c r="F12" s="176"/>
      <c r="G12" s="176"/>
      <c r="H12" s="176" t="s">
        <v>35</v>
      </c>
      <c r="I12" s="176"/>
      <c r="J12" s="176" t="s">
        <v>35</v>
      </c>
      <c r="K12" s="176" t="s">
        <v>35</v>
      </c>
      <c r="L12" s="176" t="s">
        <v>35</v>
      </c>
      <c r="M12" s="176"/>
      <c r="N12" s="176" t="s">
        <v>35</v>
      </c>
      <c r="O12" s="176" t="s">
        <v>35</v>
      </c>
      <c r="P12" s="176" t="s">
        <v>35</v>
      </c>
      <c r="Q12" s="176"/>
      <c r="R12" s="176"/>
      <c r="S12" s="176"/>
      <c r="T12" s="176"/>
      <c r="U12" s="176"/>
      <c r="V12" s="220" t="s">
        <v>883</v>
      </c>
      <c r="W12" s="253"/>
      <c r="X12" s="8"/>
      <c r="Y12" s="8"/>
      <c r="Z12" s="218"/>
      <c r="AA12" s="8"/>
      <c r="AB12" s="8"/>
      <c r="AC12" s="8"/>
      <c r="AD12" s="8"/>
    </row>
    <row r="13" spans="1:31" ht="15" x14ac:dyDescent="0.25">
      <c r="A13" s="192" t="s">
        <v>12</v>
      </c>
      <c r="B13" s="176" t="s">
        <v>35</v>
      </c>
      <c r="C13" s="176"/>
      <c r="D13" s="176" t="s">
        <v>35</v>
      </c>
      <c r="E13" s="176" t="s">
        <v>35</v>
      </c>
      <c r="F13" s="176" t="s">
        <v>35</v>
      </c>
      <c r="G13" s="176" t="s">
        <v>35</v>
      </c>
      <c r="H13" s="176"/>
      <c r="I13" s="176"/>
      <c r="J13" s="176" t="s">
        <v>481</v>
      </c>
      <c r="K13" s="176"/>
      <c r="L13" s="176"/>
      <c r="M13" s="176" t="s">
        <v>35</v>
      </c>
      <c r="N13" s="176" t="s">
        <v>35</v>
      </c>
      <c r="O13" s="176" t="s">
        <v>35</v>
      </c>
      <c r="P13" s="176" t="s">
        <v>35</v>
      </c>
      <c r="Q13" s="176"/>
      <c r="R13" s="176" t="s">
        <v>35</v>
      </c>
      <c r="S13" s="176" t="s">
        <v>35</v>
      </c>
      <c r="T13" s="176" t="s">
        <v>35</v>
      </c>
      <c r="U13" s="176" t="s">
        <v>35</v>
      </c>
      <c r="V13" s="220" t="s">
        <v>884</v>
      </c>
      <c r="W13" s="253"/>
      <c r="X13" s="8">
        <v>14</v>
      </c>
      <c r="Y13" s="8">
        <v>20</v>
      </c>
      <c r="Z13" s="218">
        <f>X13/Y13</f>
        <v>0.7</v>
      </c>
      <c r="AA13" s="8"/>
      <c r="AB13" s="8"/>
      <c r="AC13" s="8"/>
      <c r="AD13" s="8"/>
    </row>
    <row r="14" spans="1:31" ht="15" x14ac:dyDescent="0.25">
      <c r="A14" s="192" t="s">
        <v>13</v>
      </c>
      <c r="B14" s="176" t="s">
        <v>35</v>
      </c>
      <c r="C14" s="176"/>
      <c r="D14" s="176"/>
      <c r="E14" s="176"/>
      <c r="F14" s="176" t="s">
        <v>35</v>
      </c>
      <c r="G14" s="176"/>
      <c r="H14" s="176" t="s">
        <v>35</v>
      </c>
      <c r="I14" s="176"/>
      <c r="J14" s="176" t="s">
        <v>35</v>
      </c>
      <c r="K14" s="176"/>
      <c r="L14" s="176"/>
      <c r="M14" s="176"/>
      <c r="N14" s="176"/>
      <c r="O14" s="176"/>
      <c r="P14" s="176" t="s">
        <v>35</v>
      </c>
      <c r="Q14" s="176"/>
      <c r="R14" s="176"/>
      <c r="S14" s="176"/>
      <c r="T14" s="176"/>
      <c r="U14" s="176"/>
      <c r="V14" s="220" t="s">
        <v>885</v>
      </c>
      <c r="W14" s="253"/>
      <c r="X14" s="8">
        <v>5</v>
      </c>
      <c r="Y14" s="8">
        <v>20</v>
      </c>
      <c r="Z14" s="218">
        <f t="shared" ref="Z14:Z77" si="0">X14/Y14</f>
        <v>0.25</v>
      </c>
      <c r="AA14" s="8"/>
      <c r="AB14" s="8"/>
      <c r="AC14" s="8"/>
      <c r="AD14" s="8"/>
    </row>
    <row r="15" spans="1:31" ht="15" x14ac:dyDescent="0.25">
      <c r="A15" s="192" t="s">
        <v>14</v>
      </c>
      <c r="B15" s="176" t="s">
        <v>35</v>
      </c>
      <c r="C15" s="176" t="s">
        <v>35</v>
      </c>
      <c r="D15" s="176"/>
      <c r="E15" s="176"/>
      <c r="F15" s="176"/>
      <c r="G15" s="176"/>
      <c r="H15" s="176" t="s">
        <v>35</v>
      </c>
      <c r="I15" s="176" t="s">
        <v>35</v>
      </c>
      <c r="J15" s="176"/>
      <c r="K15" s="176" t="s">
        <v>35</v>
      </c>
      <c r="L15" s="176"/>
      <c r="M15" s="176"/>
      <c r="N15" s="176"/>
      <c r="O15" s="176"/>
      <c r="P15" s="176" t="s">
        <v>35</v>
      </c>
      <c r="Q15" s="176"/>
      <c r="R15" s="176"/>
      <c r="S15" s="176" t="s">
        <v>35</v>
      </c>
      <c r="T15" s="176"/>
      <c r="U15" s="176"/>
      <c r="V15" s="220" t="s">
        <v>887</v>
      </c>
      <c r="W15" s="253"/>
      <c r="X15" s="8">
        <v>7</v>
      </c>
      <c r="Y15" s="8">
        <v>20</v>
      </c>
      <c r="Z15" s="218">
        <f t="shared" si="0"/>
        <v>0.35</v>
      </c>
      <c r="AA15" s="8"/>
      <c r="AB15" s="8"/>
      <c r="AC15" s="8"/>
      <c r="AD15" s="8"/>
    </row>
    <row r="16" spans="1:31" ht="15" x14ac:dyDescent="0.25">
      <c r="A16" s="192" t="s">
        <v>15</v>
      </c>
      <c r="B16" s="176"/>
      <c r="C16" s="176"/>
      <c r="D16" s="176"/>
      <c r="E16" s="176"/>
      <c r="F16" s="176"/>
      <c r="G16" s="176" t="s">
        <v>35</v>
      </c>
      <c r="H16" s="176"/>
      <c r="I16" s="176"/>
      <c r="J16" s="176"/>
      <c r="K16" s="176"/>
      <c r="L16" s="176" t="s">
        <v>35</v>
      </c>
      <c r="M16" s="176"/>
      <c r="N16" s="176"/>
      <c r="O16" s="176" t="s">
        <v>35</v>
      </c>
      <c r="P16" s="176" t="s">
        <v>35</v>
      </c>
      <c r="Q16" s="176"/>
      <c r="R16" s="176" t="s">
        <v>35</v>
      </c>
      <c r="S16" s="176"/>
      <c r="T16" s="176"/>
      <c r="U16" s="176" t="s">
        <v>35</v>
      </c>
      <c r="V16" s="220" t="s">
        <v>886</v>
      </c>
      <c r="W16" s="253"/>
      <c r="X16" s="8">
        <v>6</v>
      </c>
      <c r="Y16" s="8">
        <v>20</v>
      </c>
      <c r="Z16" s="218">
        <f t="shared" si="0"/>
        <v>0.3</v>
      </c>
      <c r="AA16" s="8"/>
      <c r="AB16" s="8"/>
      <c r="AC16" s="8"/>
      <c r="AD16" s="8"/>
    </row>
    <row r="17" spans="1:30" ht="30" x14ac:dyDescent="0.25">
      <c r="A17" s="192" t="s">
        <v>482</v>
      </c>
      <c r="B17" s="176"/>
      <c r="C17" s="176"/>
      <c r="D17" s="176"/>
      <c r="E17" s="176"/>
      <c r="F17" s="176"/>
      <c r="G17" s="176"/>
      <c r="H17" s="176"/>
      <c r="I17" s="176"/>
      <c r="J17" s="176"/>
      <c r="K17" s="176"/>
      <c r="L17" s="176"/>
      <c r="M17" s="176"/>
      <c r="N17" s="176"/>
      <c r="O17" s="176"/>
      <c r="P17" s="176" t="s">
        <v>35</v>
      </c>
      <c r="Q17" s="176"/>
      <c r="R17" s="176"/>
      <c r="S17" s="176"/>
      <c r="T17" s="176"/>
      <c r="U17" s="176"/>
      <c r="V17" s="220" t="s">
        <v>888</v>
      </c>
      <c r="W17" s="253"/>
      <c r="X17" s="8">
        <v>1</v>
      </c>
      <c r="Y17" s="8">
        <v>20</v>
      </c>
      <c r="Z17" s="218">
        <f t="shared" si="0"/>
        <v>0.05</v>
      </c>
      <c r="AA17" s="8"/>
      <c r="AB17" s="8"/>
      <c r="AC17" s="8"/>
      <c r="AD17" s="8"/>
    </row>
    <row r="18" spans="1:30" ht="45" x14ac:dyDescent="0.25">
      <c r="A18" s="192" t="s">
        <v>16</v>
      </c>
      <c r="B18" s="176" t="s">
        <v>36</v>
      </c>
      <c r="C18" s="176" t="s">
        <v>483</v>
      </c>
      <c r="D18" s="176"/>
      <c r="E18" s="176"/>
      <c r="F18" s="176"/>
      <c r="G18" s="176"/>
      <c r="H18" s="176"/>
      <c r="I18" s="176"/>
      <c r="J18" s="176" t="s">
        <v>484</v>
      </c>
      <c r="K18" s="176"/>
      <c r="L18" s="176" t="s">
        <v>485</v>
      </c>
      <c r="M18" s="176" t="s">
        <v>486</v>
      </c>
      <c r="N18" s="176"/>
      <c r="O18" s="176"/>
      <c r="P18" s="176"/>
      <c r="Q18" s="176" t="s">
        <v>487</v>
      </c>
      <c r="R18" s="176"/>
      <c r="S18" s="176"/>
      <c r="T18" s="176"/>
      <c r="U18" s="176"/>
      <c r="V18" s="220" t="s">
        <v>488</v>
      </c>
      <c r="W18" s="253"/>
      <c r="X18" s="8"/>
      <c r="Y18" s="8">
        <v>20</v>
      </c>
      <c r="Z18" s="218">
        <f t="shared" si="0"/>
        <v>0</v>
      </c>
      <c r="AA18" s="8"/>
      <c r="AB18" s="8"/>
      <c r="AC18" s="8"/>
      <c r="AD18" s="8"/>
    </row>
    <row r="19" spans="1:30" ht="75" x14ac:dyDescent="0.25">
      <c r="A19" s="192" t="s">
        <v>17</v>
      </c>
      <c r="B19" s="176" t="s">
        <v>35</v>
      </c>
      <c r="C19" s="176" t="s">
        <v>489</v>
      </c>
      <c r="D19" s="176"/>
      <c r="E19" s="176" t="s">
        <v>35</v>
      </c>
      <c r="F19" s="176"/>
      <c r="G19" s="176" t="s">
        <v>35</v>
      </c>
      <c r="H19" s="176" t="s">
        <v>35</v>
      </c>
      <c r="I19" s="176" t="s">
        <v>35</v>
      </c>
      <c r="J19" s="176" t="s">
        <v>490</v>
      </c>
      <c r="K19" s="176" t="s">
        <v>35</v>
      </c>
      <c r="L19" s="176"/>
      <c r="M19" s="176" t="s">
        <v>35</v>
      </c>
      <c r="N19" s="176" t="s">
        <v>491</v>
      </c>
      <c r="O19" s="176" t="s">
        <v>34</v>
      </c>
      <c r="P19" s="176" t="s">
        <v>492</v>
      </c>
      <c r="Q19" s="176" t="s">
        <v>35</v>
      </c>
      <c r="R19" s="176"/>
      <c r="S19" s="176"/>
      <c r="T19" s="176" t="s">
        <v>35</v>
      </c>
      <c r="U19" s="176" t="s">
        <v>35</v>
      </c>
      <c r="V19" s="220" t="s">
        <v>889</v>
      </c>
      <c r="W19" s="253"/>
      <c r="X19" s="8">
        <v>11</v>
      </c>
      <c r="Y19" s="8">
        <v>20</v>
      </c>
      <c r="Z19" s="218">
        <f t="shared" si="0"/>
        <v>0.55000000000000004</v>
      </c>
      <c r="AA19" s="8"/>
      <c r="AB19" s="8"/>
      <c r="AC19" s="8"/>
      <c r="AD19" s="8"/>
    </row>
    <row r="20" spans="1:30" ht="45" x14ac:dyDescent="0.25">
      <c r="A20" s="192" t="s">
        <v>18</v>
      </c>
      <c r="B20" s="176" t="s">
        <v>20</v>
      </c>
      <c r="C20" s="176" t="s">
        <v>493</v>
      </c>
      <c r="D20" s="176" t="s">
        <v>494</v>
      </c>
      <c r="E20" s="176" t="s">
        <v>494</v>
      </c>
      <c r="F20" s="176"/>
      <c r="G20" s="176" t="s">
        <v>495</v>
      </c>
      <c r="H20" s="176" t="s">
        <v>496</v>
      </c>
      <c r="I20" s="176" t="s">
        <v>869</v>
      </c>
      <c r="J20" s="176"/>
      <c r="K20" s="176" t="s">
        <v>497</v>
      </c>
      <c r="L20" s="176"/>
      <c r="M20" s="176"/>
      <c r="N20" s="176"/>
      <c r="O20" s="176"/>
      <c r="P20" s="176" t="s">
        <v>498</v>
      </c>
      <c r="Q20" s="176"/>
      <c r="R20" s="176"/>
      <c r="S20" s="176"/>
      <c r="T20" s="176" t="s">
        <v>499</v>
      </c>
      <c r="U20" s="176" t="s">
        <v>20</v>
      </c>
      <c r="V20" s="220" t="s">
        <v>500</v>
      </c>
      <c r="W20" s="253"/>
      <c r="X20" s="8"/>
      <c r="Y20" s="8">
        <v>20</v>
      </c>
      <c r="Z20" s="218">
        <f t="shared" si="0"/>
        <v>0</v>
      </c>
      <c r="AA20" s="8"/>
      <c r="AB20" s="8"/>
      <c r="AC20" s="8"/>
      <c r="AD20" s="8"/>
    </row>
    <row r="21" spans="1:30" ht="30" x14ac:dyDescent="0.25">
      <c r="A21" s="192" t="s">
        <v>19</v>
      </c>
      <c r="B21" s="176"/>
      <c r="C21" s="176"/>
      <c r="D21" s="176"/>
      <c r="E21" s="176"/>
      <c r="F21" s="176"/>
      <c r="G21" s="176"/>
      <c r="H21" s="176"/>
      <c r="I21" s="176"/>
      <c r="J21" s="176" t="s">
        <v>501</v>
      </c>
      <c r="K21" s="176"/>
      <c r="L21" s="176"/>
      <c r="M21" s="176"/>
      <c r="N21" s="176"/>
      <c r="O21" s="176"/>
      <c r="P21" s="176"/>
      <c r="Q21" s="176"/>
      <c r="R21" s="176"/>
      <c r="S21" s="176"/>
      <c r="T21" s="176"/>
      <c r="U21" s="176"/>
      <c r="V21" s="220" t="s">
        <v>502</v>
      </c>
      <c r="W21" s="253"/>
      <c r="X21" s="8"/>
      <c r="Y21" s="8">
        <v>20</v>
      </c>
      <c r="Z21" s="218">
        <f t="shared" si="0"/>
        <v>0</v>
      </c>
      <c r="AA21" s="8"/>
      <c r="AB21" s="8"/>
      <c r="AC21" s="8"/>
      <c r="AD21" s="8"/>
    </row>
    <row r="22" spans="1:30" ht="45" x14ac:dyDescent="0.25">
      <c r="A22" s="192" t="s">
        <v>21</v>
      </c>
      <c r="B22" s="176"/>
      <c r="C22" s="176" t="s">
        <v>35</v>
      </c>
      <c r="D22" s="176"/>
      <c r="E22" s="176"/>
      <c r="F22" s="176" t="s">
        <v>35</v>
      </c>
      <c r="G22" s="176"/>
      <c r="H22" s="176"/>
      <c r="I22" s="176"/>
      <c r="J22" s="176" t="s">
        <v>35</v>
      </c>
      <c r="K22" s="176" t="s">
        <v>503</v>
      </c>
      <c r="L22" s="176"/>
      <c r="M22" s="176"/>
      <c r="N22" s="176"/>
      <c r="O22" s="176"/>
      <c r="P22" s="176"/>
      <c r="Q22" s="176"/>
      <c r="R22" s="176"/>
      <c r="S22" s="176"/>
      <c r="T22" s="176"/>
      <c r="U22" s="176"/>
      <c r="V22" s="220"/>
      <c r="W22" s="253"/>
      <c r="X22" s="8"/>
      <c r="Y22" s="8">
        <v>20</v>
      </c>
      <c r="Z22" s="218">
        <f t="shared" si="0"/>
        <v>0</v>
      </c>
      <c r="AA22" s="8"/>
      <c r="AB22" s="8"/>
      <c r="AC22" s="8"/>
      <c r="AD22" s="8"/>
    </row>
    <row r="23" spans="1:30" ht="15" x14ac:dyDescent="0.25">
      <c r="A23" s="192" t="s">
        <v>22</v>
      </c>
      <c r="B23" s="176"/>
      <c r="C23" s="176"/>
      <c r="D23" s="176"/>
      <c r="E23" s="176"/>
      <c r="F23" s="176"/>
      <c r="G23" s="176"/>
      <c r="H23" s="176"/>
      <c r="I23" s="176"/>
      <c r="J23" s="176"/>
      <c r="K23" s="176"/>
      <c r="L23" s="176"/>
      <c r="M23" s="176"/>
      <c r="N23" s="176"/>
      <c r="O23" s="176"/>
      <c r="P23" s="176"/>
      <c r="Q23" s="176"/>
      <c r="R23" s="176"/>
      <c r="S23" s="176"/>
      <c r="T23" s="176"/>
      <c r="U23" s="176"/>
      <c r="V23" s="220"/>
      <c r="W23" s="253"/>
      <c r="X23" s="8"/>
      <c r="Y23" s="8">
        <v>20</v>
      </c>
      <c r="Z23" s="218">
        <f t="shared" si="0"/>
        <v>0</v>
      </c>
      <c r="AA23" s="8"/>
      <c r="AB23" s="8"/>
      <c r="AC23" s="8"/>
      <c r="AD23" s="8"/>
    </row>
    <row r="24" spans="1:30" ht="15" x14ac:dyDescent="0.25">
      <c r="A24" s="192" t="s">
        <v>23</v>
      </c>
      <c r="B24" s="176"/>
      <c r="C24" s="176"/>
      <c r="D24" s="176"/>
      <c r="E24" s="176"/>
      <c r="F24" s="176"/>
      <c r="G24" s="176"/>
      <c r="H24" s="176"/>
      <c r="I24" s="176"/>
      <c r="J24" s="176"/>
      <c r="K24" s="176"/>
      <c r="L24" s="176"/>
      <c r="M24" s="176"/>
      <c r="N24" s="176"/>
      <c r="O24" s="176"/>
      <c r="P24" s="176"/>
      <c r="Q24" s="176"/>
      <c r="R24" s="176"/>
      <c r="S24" s="176"/>
      <c r="T24" s="176"/>
      <c r="U24" s="176"/>
      <c r="V24" s="220"/>
      <c r="W24" s="253"/>
      <c r="X24" s="8"/>
      <c r="Y24" s="8">
        <v>20</v>
      </c>
      <c r="Z24" s="218">
        <f t="shared" si="0"/>
        <v>0</v>
      </c>
      <c r="AA24" s="8"/>
      <c r="AB24" s="8"/>
      <c r="AC24" s="8"/>
      <c r="AD24" s="8"/>
    </row>
    <row r="25" spans="1:30" ht="15" x14ac:dyDescent="0.25">
      <c r="A25" s="192" t="s">
        <v>24</v>
      </c>
      <c r="B25" s="176" t="s">
        <v>35</v>
      </c>
      <c r="C25" s="176"/>
      <c r="D25" s="176"/>
      <c r="E25" s="176"/>
      <c r="F25" s="176" t="s">
        <v>35</v>
      </c>
      <c r="G25" s="176"/>
      <c r="H25" s="176"/>
      <c r="I25" s="176"/>
      <c r="J25" s="176"/>
      <c r="K25" s="176"/>
      <c r="L25" s="176"/>
      <c r="M25" s="176"/>
      <c r="N25" s="176"/>
      <c r="O25" s="176"/>
      <c r="P25" s="176"/>
      <c r="Q25" s="176"/>
      <c r="R25" s="176"/>
      <c r="S25" s="176"/>
      <c r="T25" s="176"/>
      <c r="U25" s="176"/>
      <c r="V25" s="220"/>
      <c r="W25" s="253"/>
      <c r="X25" s="8"/>
      <c r="Y25" s="8">
        <v>20</v>
      </c>
      <c r="Z25" s="218">
        <f t="shared" si="0"/>
        <v>0</v>
      </c>
      <c r="AA25" s="8"/>
      <c r="AB25" s="8"/>
      <c r="AC25" s="8"/>
      <c r="AD25" s="8"/>
    </row>
    <row r="26" spans="1:30" ht="15" x14ac:dyDescent="0.25">
      <c r="A26" s="192" t="s">
        <v>25</v>
      </c>
      <c r="B26" s="176"/>
      <c r="C26" s="176"/>
      <c r="D26" s="176"/>
      <c r="E26" s="176"/>
      <c r="F26" s="176" t="s">
        <v>35</v>
      </c>
      <c r="G26" s="176"/>
      <c r="H26" s="176"/>
      <c r="I26" s="176"/>
      <c r="J26" s="176" t="s">
        <v>35</v>
      </c>
      <c r="K26" s="176"/>
      <c r="L26" s="176"/>
      <c r="M26" s="176"/>
      <c r="N26" s="176"/>
      <c r="O26" s="176" t="s">
        <v>35</v>
      </c>
      <c r="P26" s="176"/>
      <c r="Q26" s="176"/>
      <c r="R26" s="176"/>
      <c r="S26" s="176"/>
      <c r="T26" s="176"/>
      <c r="U26" s="176"/>
      <c r="V26" s="220"/>
      <c r="W26" s="253"/>
      <c r="X26" s="8"/>
      <c r="Y26" s="8">
        <v>20</v>
      </c>
      <c r="Z26" s="218">
        <f t="shared" si="0"/>
        <v>0</v>
      </c>
      <c r="AA26" s="8"/>
      <c r="AB26" s="8"/>
      <c r="AC26" s="8"/>
      <c r="AD26" s="8"/>
    </row>
    <row r="27" spans="1:30" ht="15" x14ac:dyDescent="0.25">
      <c r="A27" s="192" t="s">
        <v>26</v>
      </c>
      <c r="B27" s="176"/>
      <c r="C27" s="176"/>
      <c r="D27" s="176"/>
      <c r="E27" s="176"/>
      <c r="F27" s="176"/>
      <c r="G27" s="176"/>
      <c r="H27" s="176"/>
      <c r="I27" s="176"/>
      <c r="J27" s="176"/>
      <c r="K27" s="176"/>
      <c r="L27" s="176"/>
      <c r="M27" s="176"/>
      <c r="N27" s="176"/>
      <c r="O27" s="176"/>
      <c r="P27" s="176"/>
      <c r="Q27" s="176"/>
      <c r="R27" s="176"/>
      <c r="S27" s="176"/>
      <c r="T27" s="176"/>
      <c r="U27" s="176"/>
      <c r="V27" s="220"/>
      <c r="W27" s="253"/>
      <c r="X27" s="8"/>
      <c r="Y27" s="8">
        <v>20</v>
      </c>
      <c r="Z27" s="218">
        <f t="shared" si="0"/>
        <v>0</v>
      </c>
      <c r="AA27" s="8"/>
      <c r="AB27" s="8"/>
      <c r="AC27" s="8"/>
      <c r="AD27" s="8"/>
    </row>
    <row r="28" spans="1:30" ht="15" x14ac:dyDescent="0.25">
      <c r="A28" s="192" t="s">
        <v>16</v>
      </c>
      <c r="B28" s="176" t="s">
        <v>37</v>
      </c>
      <c r="C28" s="176"/>
      <c r="D28" s="176"/>
      <c r="E28" s="176"/>
      <c r="F28" s="176"/>
      <c r="G28" s="176"/>
      <c r="H28" s="176"/>
      <c r="I28" s="176"/>
      <c r="J28" s="176"/>
      <c r="K28" s="176"/>
      <c r="L28" s="176"/>
      <c r="M28" s="176"/>
      <c r="N28" s="176"/>
      <c r="O28" s="176"/>
      <c r="P28" s="176"/>
      <c r="Q28" s="176"/>
      <c r="R28" s="176" t="s">
        <v>504</v>
      </c>
      <c r="S28" s="176"/>
      <c r="T28" s="176"/>
      <c r="U28" s="176"/>
      <c r="V28" s="220"/>
      <c r="W28" s="253"/>
      <c r="X28" s="8"/>
      <c r="Y28" s="8">
        <v>20</v>
      </c>
      <c r="Z28" s="218">
        <f t="shared" si="0"/>
        <v>0</v>
      </c>
      <c r="AA28" s="8"/>
      <c r="AB28" s="8"/>
      <c r="AC28" s="8"/>
      <c r="AD28" s="8"/>
    </row>
    <row r="29" spans="1:30" ht="15" x14ac:dyDescent="0.25">
      <c r="A29" s="193" t="s">
        <v>27</v>
      </c>
      <c r="B29" s="177"/>
      <c r="C29" s="177"/>
      <c r="D29" s="177"/>
      <c r="E29" s="177"/>
      <c r="F29" s="177"/>
      <c r="G29" s="177"/>
      <c r="H29" s="177"/>
      <c r="I29" s="177"/>
      <c r="J29" s="177"/>
      <c r="K29" s="177"/>
      <c r="L29" s="177"/>
      <c r="M29" s="177"/>
      <c r="N29" s="177"/>
      <c r="O29" s="177"/>
      <c r="P29" s="177"/>
      <c r="Q29" s="177"/>
      <c r="R29" s="177"/>
      <c r="S29" s="177"/>
      <c r="T29" s="177"/>
      <c r="U29" s="177"/>
      <c r="V29" s="221"/>
      <c r="W29" s="254"/>
      <c r="X29" s="9"/>
      <c r="Y29" s="9">
        <v>20</v>
      </c>
      <c r="Z29" s="238">
        <f t="shared" si="0"/>
        <v>0</v>
      </c>
      <c r="AA29" s="9"/>
      <c r="AB29" s="9"/>
      <c r="AC29" s="9"/>
      <c r="AD29" s="9"/>
    </row>
    <row r="30" spans="1:30" ht="90" x14ac:dyDescent="0.25">
      <c r="A30" s="194" t="s">
        <v>28</v>
      </c>
      <c r="B30" s="178" t="s">
        <v>35</v>
      </c>
      <c r="C30" s="178" t="s">
        <v>132</v>
      </c>
      <c r="D30" s="178" t="s">
        <v>34</v>
      </c>
      <c r="E30" s="178" t="s">
        <v>34</v>
      </c>
      <c r="F30" s="178" t="s">
        <v>34</v>
      </c>
      <c r="G30" s="178" t="s">
        <v>35</v>
      </c>
      <c r="H30" s="178" t="s">
        <v>505</v>
      </c>
      <c r="I30" s="178" t="s">
        <v>34</v>
      </c>
      <c r="J30" s="178" t="s">
        <v>34</v>
      </c>
      <c r="K30" s="178" t="s">
        <v>34</v>
      </c>
      <c r="L30" s="178" t="s">
        <v>34</v>
      </c>
      <c r="M30" s="178" t="s">
        <v>35</v>
      </c>
      <c r="N30" s="178" t="s">
        <v>35</v>
      </c>
      <c r="O30" s="178" t="s">
        <v>34</v>
      </c>
      <c r="P30" s="178" t="s">
        <v>506</v>
      </c>
      <c r="Q30" s="178" t="s">
        <v>507</v>
      </c>
      <c r="R30" s="178" t="s">
        <v>504</v>
      </c>
      <c r="S30" s="178" t="s">
        <v>35</v>
      </c>
      <c r="T30" s="178" t="s">
        <v>34</v>
      </c>
      <c r="U30" s="178"/>
      <c r="V30" s="222" t="s">
        <v>892</v>
      </c>
      <c r="W30" s="255"/>
      <c r="X30" s="10">
        <v>5</v>
      </c>
      <c r="Y30" s="10">
        <v>20</v>
      </c>
      <c r="Z30" s="239">
        <f t="shared" si="0"/>
        <v>0.25</v>
      </c>
      <c r="AA30" s="10"/>
      <c r="AB30" s="10"/>
      <c r="AC30" s="10"/>
      <c r="AD30" s="10"/>
    </row>
    <row r="31" spans="1:30" ht="45" x14ac:dyDescent="0.25">
      <c r="A31" s="194" t="s">
        <v>29</v>
      </c>
      <c r="B31" s="178">
        <v>2</v>
      </c>
      <c r="C31" s="178"/>
      <c r="D31" s="178"/>
      <c r="E31" s="178"/>
      <c r="F31" s="178"/>
      <c r="G31" s="178">
        <v>1</v>
      </c>
      <c r="H31" s="178"/>
      <c r="I31" s="178"/>
      <c r="J31" s="178"/>
      <c r="K31" s="178"/>
      <c r="L31" s="178"/>
      <c r="M31" s="178">
        <v>1</v>
      </c>
      <c r="N31" s="178">
        <v>1</v>
      </c>
      <c r="O31" s="178"/>
      <c r="P31" s="178"/>
      <c r="Q31" s="178"/>
      <c r="R31" s="178"/>
      <c r="S31" s="178">
        <v>1</v>
      </c>
      <c r="T31" s="178"/>
      <c r="U31" s="178"/>
      <c r="V31" s="222" t="s">
        <v>508</v>
      </c>
      <c r="W31" s="255"/>
      <c r="X31" s="10"/>
      <c r="Y31" s="10">
        <v>20</v>
      </c>
      <c r="Z31" s="239">
        <f t="shared" si="0"/>
        <v>0</v>
      </c>
      <c r="AA31" s="10"/>
      <c r="AB31" s="10"/>
      <c r="AC31" s="10"/>
      <c r="AD31" s="10"/>
    </row>
    <row r="32" spans="1:30" ht="45" x14ac:dyDescent="0.25">
      <c r="A32" s="194" t="s">
        <v>30</v>
      </c>
      <c r="B32" s="178" t="s">
        <v>34</v>
      </c>
      <c r="C32" s="178"/>
      <c r="D32" s="178"/>
      <c r="E32" s="178"/>
      <c r="F32" s="178"/>
      <c r="G32" s="178" t="s">
        <v>35</v>
      </c>
      <c r="H32" s="178"/>
      <c r="I32" s="178"/>
      <c r="J32" s="178"/>
      <c r="K32" s="178"/>
      <c r="L32" s="178"/>
      <c r="M32" s="178" t="s">
        <v>35</v>
      </c>
      <c r="N32" s="178" t="s">
        <v>34</v>
      </c>
      <c r="O32" s="178"/>
      <c r="P32" s="178" t="s">
        <v>509</v>
      </c>
      <c r="Q32" s="178"/>
      <c r="R32" s="178"/>
      <c r="S32" s="178" t="s">
        <v>35</v>
      </c>
      <c r="T32" s="178"/>
      <c r="U32" s="178"/>
      <c r="V32" s="222" t="s">
        <v>510</v>
      </c>
      <c r="W32" s="255"/>
      <c r="X32" s="10"/>
      <c r="Y32" s="10">
        <v>20</v>
      </c>
      <c r="Z32" s="239">
        <f t="shared" si="0"/>
        <v>0</v>
      </c>
      <c r="AA32" s="10"/>
      <c r="AB32" s="10"/>
      <c r="AC32" s="10"/>
      <c r="AD32" s="10"/>
    </row>
    <row r="33" spans="1:30" ht="75" x14ac:dyDescent="0.25">
      <c r="A33" s="194" t="s">
        <v>31</v>
      </c>
      <c r="B33" s="178" t="s">
        <v>34</v>
      </c>
      <c r="C33" s="178"/>
      <c r="D33" s="178" t="s">
        <v>511</v>
      </c>
      <c r="E33" s="178"/>
      <c r="F33" s="178" t="s">
        <v>512</v>
      </c>
      <c r="G33" s="178" t="s">
        <v>35</v>
      </c>
      <c r="H33" s="178"/>
      <c r="I33" s="178"/>
      <c r="J33" s="178" t="s">
        <v>513</v>
      </c>
      <c r="K33" s="178" t="s">
        <v>34</v>
      </c>
      <c r="L33" s="178" t="s">
        <v>35</v>
      </c>
      <c r="M33" s="178" t="s">
        <v>34</v>
      </c>
      <c r="N33" s="178" t="s">
        <v>34</v>
      </c>
      <c r="O33" s="178"/>
      <c r="P33" s="178" t="s">
        <v>514</v>
      </c>
      <c r="Q33" s="178" t="s">
        <v>515</v>
      </c>
      <c r="R33" s="178" t="s">
        <v>34</v>
      </c>
      <c r="S33" s="178" t="s">
        <v>35</v>
      </c>
      <c r="T33" s="178"/>
      <c r="U33" s="178" t="s">
        <v>516</v>
      </c>
      <c r="V33" s="222" t="s">
        <v>517</v>
      </c>
      <c r="W33" s="255"/>
      <c r="X33" s="10"/>
      <c r="Y33" s="10">
        <v>20</v>
      </c>
      <c r="Z33" s="239">
        <f t="shared" si="0"/>
        <v>0</v>
      </c>
      <c r="AA33" s="10"/>
      <c r="AB33" s="10"/>
      <c r="AC33" s="10"/>
      <c r="AD33" s="10"/>
    </row>
    <row r="34" spans="1:30" ht="115.2" x14ac:dyDescent="0.3">
      <c r="A34" s="194" t="s">
        <v>32</v>
      </c>
      <c r="B34" s="178" t="s">
        <v>39</v>
      </c>
      <c r="C34" s="178" t="s">
        <v>518</v>
      </c>
      <c r="D34" s="178"/>
      <c r="E34" s="178" t="s">
        <v>519</v>
      </c>
      <c r="F34" s="178" t="s">
        <v>520</v>
      </c>
      <c r="G34" s="178" t="s">
        <v>521</v>
      </c>
      <c r="H34" s="178"/>
      <c r="I34" s="178"/>
      <c r="J34" s="178"/>
      <c r="K34" s="178"/>
      <c r="L34" s="178" t="s">
        <v>522</v>
      </c>
      <c r="M34" s="178" t="s">
        <v>523</v>
      </c>
      <c r="N34" s="178" t="s">
        <v>524</v>
      </c>
      <c r="O34" s="178"/>
      <c r="P34" s="178" t="s">
        <v>893</v>
      </c>
      <c r="Q34" s="178"/>
      <c r="R34" s="178" t="s">
        <v>525</v>
      </c>
      <c r="S34" s="178" t="s">
        <v>526</v>
      </c>
      <c r="T34" s="178"/>
      <c r="U34" s="178" t="s">
        <v>527</v>
      </c>
      <c r="V34" s="222" t="s">
        <v>528</v>
      </c>
      <c r="W34" s="255"/>
      <c r="X34" s="10"/>
      <c r="Y34" s="10">
        <v>20</v>
      </c>
      <c r="Z34" s="239">
        <f t="shared" si="0"/>
        <v>0</v>
      </c>
      <c r="AA34" s="10"/>
      <c r="AB34" s="10"/>
      <c r="AC34" s="10"/>
      <c r="AD34" s="10"/>
    </row>
    <row r="35" spans="1:30" ht="60" x14ac:dyDescent="0.25">
      <c r="A35" s="194" t="s">
        <v>33</v>
      </c>
      <c r="B35" s="178" t="s">
        <v>38</v>
      </c>
      <c r="C35" s="178"/>
      <c r="D35" s="178"/>
      <c r="E35" s="178"/>
      <c r="F35" s="178" t="s">
        <v>34</v>
      </c>
      <c r="G35" s="178" t="s">
        <v>529</v>
      </c>
      <c r="H35" s="178"/>
      <c r="I35" s="178"/>
      <c r="J35" s="178"/>
      <c r="K35" s="178"/>
      <c r="L35" s="178" t="s">
        <v>530</v>
      </c>
      <c r="M35" s="178"/>
      <c r="N35" s="178"/>
      <c r="O35" s="178"/>
      <c r="P35" s="178"/>
      <c r="Q35" s="178"/>
      <c r="R35" s="178" t="s">
        <v>34</v>
      </c>
      <c r="S35" s="178" t="s">
        <v>531</v>
      </c>
      <c r="T35" s="178"/>
      <c r="U35" s="178"/>
      <c r="V35" s="222" t="s">
        <v>532</v>
      </c>
      <c r="W35" s="255"/>
      <c r="X35" s="10"/>
      <c r="Y35" s="10">
        <v>20</v>
      </c>
      <c r="Z35" s="239">
        <f t="shared" si="0"/>
        <v>0</v>
      </c>
      <c r="AA35" s="10"/>
      <c r="AB35" s="10"/>
      <c r="AC35" s="10"/>
      <c r="AD35" s="10"/>
    </row>
    <row r="36" spans="1:30" ht="15" x14ac:dyDescent="0.25">
      <c r="A36" s="195" t="s">
        <v>40</v>
      </c>
      <c r="B36" s="179"/>
      <c r="C36" s="179"/>
      <c r="D36" s="179"/>
      <c r="E36" s="179"/>
      <c r="F36" s="179"/>
      <c r="G36" s="179"/>
      <c r="H36" s="179"/>
      <c r="I36" s="179"/>
      <c r="J36" s="179"/>
      <c r="K36" s="179"/>
      <c r="L36" s="179"/>
      <c r="M36" s="179"/>
      <c r="N36" s="179"/>
      <c r="O36" s="179"/>
      <c r="P36" s="179"/>
      <c r="Q36" s="179"/>
      <c r="R36" s="179"/>
      <c r="S36" s="179"/>
      <c r="T36" s="179"/>
      <c r="U36" s="179"/>
      <c r="V36" s="223"/>
      <c r="W36" s="256"/>
      <c r="X36" s="22"/>
      <c r="Y36" s="22">
        <v>20</v>
      </c>
      <c r="Z36" s="240">
        <f t="shared" si="0"/>
        <v>0</v>
      </c>
      <c r="AA36" s="22"/>
      <c r="AB36" s="22"/>
      <c r="AC36" s="22"/>
      <c r="AD36" s="22"/>
    </row>
    <row r="37" spans="1:30" ht="15" x14ac:dyDescent="0.25">
      <c r="A37" s="196" t="s">
        <v>41</v>
      </c>
      <c r="B37" s="180"/>
      <c r="C37" s="180"/>
      <c r="D37" s="180"/>
      <c r="E37" s="180"/>
      <c r="F37" s="180"/>
      <c r="G37" s="180"/>
      <c r="H37" s="180"/>
      <c r="I37" s="180"/>
      <c r="J37" s="180"/>
      <c r="K37" s="180"/>
      <c r="L37" s="180"/>
      <c r="M37" s="180"/>
      <c r="N37" s="180"/>
      <c r="O37" s="180"/>
      <c r="P37" s="180"/>
      <c r="Q37" s="180"/>
      <c r="R37" s="180"/>
      <c r="S37" s="180"/>
      <c r="T37" s="180"/>
      <c r="U37" s="180"/>
      <c r="V37" s="224"/>
      <c r="W37" s="257"/>
      <c r="X37" s="21"/>
      <c r="Y37" s="21">
        <v>20</v>
      </c>
      <c r="Z37" s="241">
        <f t="shared" si="0"/>
        <v>0</v>
      </c>
      <c r="AA37" s="21"/>
      <c r="AB37" s="21"/>
      <c r="AC37" s="21"/>
      <c r="AD37" s="21"/>
    </row>
    <row r="38" spans="1:30" ht="15" x14ac:dyDescent="0.25">
      <c r="A38" s="196" t="s">
        <v>42</v>
      </c>
      <c r="B38" s="180" t="s">
        <v>35</v>
      </c>
      <c r="C38" s="180"/>
      <c r="D38" s="180">
        <v>0.2</v>
      </c>
      <c r="E38" s="180">
        <v>0.05</v>
      </c>
      <c r="F38" s="180"/>
      <c r="G38" s="180"/>
      <c r="H38" s="180" t="s">
        <v>35</v>
      </c>
      <c r="I38" s="180"/>
      <c r="J38" s="180"/>
      <c r="K38" s="180">
        <v>0.1</v>
      </c>
      <c r="L38" s="180">
        <v>0.15</v>
      </c>
      <c r="M38" s="180">
        <v>1</v>
      </c>
      <c r="N38" s="180" t="s">
        <v>35</v>
      </c>
      <c r="O38" s="180">
        <v>0.25</v>
      </c>
      <c r="P38" s="180" t="s">
        <v>35</v>
      </c>
      <c r="Q38" s="180">
        <v>0.5</v>
      </c>
      <c r="R38" s="180">
        <v>0.1</v>
      </c>
      <c r="S38" s="180">
        <v>0.1</v>
      </c>
      <c r="T38" s="180"/>
      <c r="U38" s="180">
        <v>0.1</v>
      </c>
      <c r="V38" s="224"/>
      <c r="W38" s="257"/>
      <c r="X38" s="21"/>
      <c r="Y38" s="21">
        <v>20</v>
      </c>
      <c r="Z38" s="241">
        <f t="shared" si="0"/>
        <v>0</v>
      </c>
      <c r="AA38" s="21"/>
      <c r="AB38" s="21"/>
      <c r="AC38" s="21"/>
      <c r="AD38" s="21"/>
    </row>
    <row r="39" spans="1:30" ht="15" x14ac:dyDescent="0.25">
      <c r="A39" s="196" t="s">
        <v>43</v>
      </c>
      <c r="B39" s="180" t="s">
        <v>35</v>
      </c>
      <c r="C39" s="180"/>
      <c r="D39" s="180">
        <v>0.8</v>
      </c>
      <c r="E39" s="180">
        <v>0.35</v>
      </c>
      <c r="F39" s="180"/>
      <c r="G39" s="180">
        <v>1</v>
      </c>
      <c r="H39" s="180" t="s">
        <v>35</v>
      </c>
      <c r="I39" s="180"/>
      <c r="J39" s="180"/>
      <c r="K39" s="180">
        <v>0.4</v>
      </c>
      <c r="L39" s="180">
        <v>0.4</v>
      </c>
      <c r="M39" s="180"/>
      <c r="N39" s="180"/>
      <c r="O39" s="180">
        <v>0.75</v>
      </c>
      <c r="P39" s="180" t="s">
        <v>35</v>
      </c>
      <c r="Q39" s="180">
        <v>0.5</v>
      </c>
      <c r="R39" s="180">
        <v>0.7</v>
      </c>
      <c r="S39" s="180"/>
      <c r="T39" s="180">
        <v>1</v>
      </c>
      <c r="U39" s="180">
        <v>0.5</v>
      </c>
      <c r="V39" s="224"/>
      <c r="W39" s="257"/>
      <c r="X39" s="21"/>
      <c r="Y39" s="21">
        <v>20</v>
      </c>
      <c r="Z39" s="241">
        <f t="shared" si="0"/>
        <v>0</v>
      </c>
      <c r="AA39" s="21"/>
      <c r="AB39" s="21"/>
      <c r="AC39" s="21"/>
      <c r="AD39" s="21"/>
    </row>
    <row r="40" spans="1:30" ht="15" x14ac:dyDescent="0.25">
      <c r="A40" s="196" t="s">
        <v>44</v>
      </c>
      <c r="B40" s="180" t="s">
        <v>34</v>
      </c>
      <c r="C40" s="180" t="s">
        <v>35</v>
      </c>
      <c r="D40" s="180"/>
      <c r="E40" s="180">
        <v>0.6</v>
      </c>
      <c r="F40" s="180">
        <v>1</v>
      </c>
      <c r="G40" s="180"/>
      <c r="H40" s="180"/>
      <c r="I40" s="180"/>
      <c r="J40" s="180"/>
      <c r="K40" s="180">
        <v>0.55000000000000004</v>
      </c>
      <c r="L40" s="180">
        <v>0.45</v>
      </c>
      <c r="M40" s="180"/>
      <c r="N40" s="180" t="s">
        <v>35</v>
      </c>
      <c r="O40" s="180"/>
      <c r="P40" s="180"/>
      <c r="Q40" s="180"/>
      <c r="R40" s="180">
        <v>0.2</v>
      </c>
      <c r="S40" s="180"/>
      <c r="T40" s="180"/>
      <c r="U40" s="180">
        <v>0.4</v>
      </c>
      <c r="V40" s="224"/>
      <c r="W40" s="257"/>
      <c r="X40" s="21"/>
      <c r="Y40" s="21">
        <v>20</v>
      </c>
      <c r="Z40" s="241">
        <f t="shared" si="0"/>
        <v>0</v>
      </c>
      <c r="AA40" s="21"/>
      <c r="AB40" s="21"/>
      <c r="AC40" s="21"/>
      <c r="AD40" s="21"/>
    </row>
    <row r="41" spans="1:30" ht="15" x14ac:dyDescent="0.25">
      <c r="A41" s="196" t="s">
        <v>16</v>
      </c>
      <c r="B41" s="180" t="s">
        <v>34</v>
      </c>
      <c r="C41" s="180"/>
      <c r="D41" s="180"/>
      <c r="E41" s="180"/>
      <c r="F41" s="180"/>
      <c r="G41" s="180"/>
      <c r="H41" s="180"/>
      <c r="I41" s="180" t="s">
        <v>870</v>
      </c>
      <c r="J41" s="180" t="s">
        <v>533</v>
      </c>
      <c r="K41" s="180"/>
      <c r="L41" s="180"/>
      <c r="M41" s="180"/>
      <c r="N41" s="180"/>
      <c r="O41" s="180"/>
      <c r="P41" s="180"/>
      <c r="Q41" s="180"/>
      <c r="R41" s="180"/>
      <c r="S41" s="180">
        <v>0.9</v>
      </c>
      <c r="T41" s="180"/>
      <c r="U41" s="180"/>
      <c r="V41" s="224"/>
      <c r="W41" s="257"/>
      <c r="X41" s="21"/>
      <c r="Y41" s="21">
        <v>20</v>
      </c>
      <c r="Z41" s="241">
        <f t="shared" si="0"/>
        <v>0</v>
      </c>
      <c r="AA41" s="21"/>
      <c r="AB41" s="21"/>
      <c r="AC41" s="21"/>
      <c r="AD41" s="21"/>
    </row>
    <row r="42" spans="1:30" ht="90" x14ac:dyDescent="0.25">
      <c r="A42" s="196" t="s">
        <v>45</v>
      </c>
      <c r="B42" s="180" t="s">
        <v>46</v>
      </c>
      <c r="C42" s="180" t="s">
        <v>534</v>
      </c>
      <c r="D42" s="180" t="s">
        <v>535</v>
      </c>
      <c r="E42" s="180"/>
      <c r="F42" s="180" t="s">
        <v>536</v>
      </c>
      <c r="G42" s="180" t="s">
        <v>537</v>
      </c>
      <c r="H42" s="180" t="s">
        <v>538</v>
      </c>
      <c r="I42" s="180" t="s">
        <v>871</v>
      </c>
      <c r="J42" s="180" t="s">
        <v>539</v>
      </c>
      <c r="K42" s="180" t="s">
        <v>540</v>
      </c>
      <c r="L42" s="180" t="s">
        <v>541</v>
      </c>
      <c r="M42" s="180" t="s">
        <v>542</v>
      </c>
      <c r="N42" s="180" t="s">
        <v>543</v>
      </c>
      <c r="O42" s="180" t="s">
        <v>544</v>
      </c>
      <c r="P42" s="180" t="s">
        <v>545</v>
      </c>
      <c r="Q42" s="180" t="s">
        <v>546</v>
      </c>
      <c r="R42" s="180" t="s">
        <v>547</v>
      </c>
      <c r="S42" s="180" t="s">
        <v>548</v>
      </c>
      <c r="T42" s="180" t="s">
        <v>549</v>
      </c>
      <c r="U42" s="180" t="s">
        <v>550</v>
      </c>
      <c r="V42" s="224" t="s">
        <v>551</v>
      </c>
      <c r="W42" s="257"/>
      <c r="X42" s="21"/>
      <c r="Y42" s="21">
        <v>20</v>
      </c>
      <c r="Z42" s="241">
        <f t="shared" si="0"/>
        <v>0</v>
      </c>
      <c r="AA42" s="21"/>
      <c r="AB42" s="21"/>
      <c r="AC42" s="21"/>
      <c r="AD42" s="21"/>
    </row>
    <row r="43" spans="1:30" ht="45" x14ac:dyDescent="0.25">
      <c r="A43" s="196" t="s">
        <v>47</v>
      </c>
      <c r="B43" s="180" t="s">
        <v>50</v>
      </c>
      <c r="C43" s="180" t="s">
        <v>552</v>
      </c>
      <c r="D43" s="180" t="s">
        <v>553</v>
      </c>
      <c r="E43" s="180" t="s">
        <v>554</v>
      </c>
      <c r="F43" s="180" t="s">
        <v>554</v>
      </c>
      <c r="G43" s="180" t="s">
        <v>552</v>
      </c>
      <c r="H43" s="180" t="s">
        <v>553</v>
      </c>
      <c r="I43" s="180" t="s">
        <v>553</v>
      </c>
      <c r="J43" s="180" t="s">
        <v>555</v>
      </c>
      <c r="K43" s="180"/>
      <c r="L43" s="180" t="s">
        <v>553</v>
      </c>
      <c r="M43" s="180" t="s">
        <v>554</v>
      </c>
      <c r="N43" s="180" t="s">
        <v>553</v>
      </c>
      <c r="O43" s="180" t="s">
        <v>553</v>
      </c>
      <c r="P43" s="180" t="s">
        <v>553</v>
      </c>
      <c r="Q43" s="180" t="s">
        <v>556</v>
      </c>
      <c r="R43" s="180" t="s">
        <v>553</v>
      </c>
      <c r="S43" s="180" t="s">
        <v>553</v>
      </c>
      <c r="T43" s="180" t="s">
        <v>553</v>
      </c>
      <c r="U43" s="180" t="s">
        <v>553</v>
      </c>
      <c r="V43" s="224" t="s">
        <v>894</v>
      </c>
      <c r="W43" s="257"/>
      <c r="X43" s="21">
        <v>4</v>
      </c>
      <c r="Y43" s="21">
        <v>20</v>
      </c>
      <c r="Z43" s="241">
        <f t="shared" si="0"/>
        <v>0.2</v>
      </c>
      <c r="AA43" s="21"/>
      <c r="AB43" s="21"/>
      <c r="AC43" s="21"/>
      <c r="AD43" s="21"/>
    </row>
    <row r="44" spans="1:30" ht="86.4" x14ac:dyDescent="0.3">
      <c r="A44" s="196" t="s">
        <v>48</v>
      </c>
      <c r="B44" s="180" t="s">
        <v>35</v>
      </c>
      <c r="C44" s="180" t="s">
        <v>34</v>
      </c>
      <c r="D44" s="180" t="s">
        <v>34</v>
      </c>
      <c r="E44" s="180" t="s">
        <v>35</v>
      </c>
      <c r="F44" s="180" t="s">
        <v>35</v>
      </c>
      <c r="G44" s="180" t="s">
        <v>557</v>
      </c>
      <c r="H44" s="180" t="s">
        <v>35</v>
      </c>
      <c r="I44" s="180" t="s">
        <v>35</v>
      </c>
      <c r="J44" s="180" t="s">
        <v>558</v>
      </c>
      <c r="K44" s="180" t="s">
        <v>559</v>
      </c>
      <c r="L44" s="180" t="s">
        <v>132</v>
      </c>
      <c r="M44" s="180" t="s">
        <v>35</v>
      </c>
      <c r="N44" s="180" t="s">
        <v>35</v>
      </c>
      <c r="O44" s="180" t="s">
        <v>34</v>
      </c>
      <c r="P44" s="180"/>
      <c r="Q44" s="180" t="s">
        <v>35</v>
      </c>
      <c r="R44" s="180" t="s">
        <v>34</v>
      </c>
      <c r="S44" s="180" t="s">
        <v>35</v>
      </c>
      <c r="T44" s="180" t="s">
        <v>34</v>
      </c>
      <c r="U44" s="180" t="s">
        <v>35</v>
      </c>
      <c r="V44" s="224" t="s">
        <v>890</v>
      </c>
      <c r="W44" s="257"/>
      <c r="X44" s="21">
        <v>8</v>
      </c>
      <c r="Y44" s="21">
        <v>20</v>
      </c>
      <c r="Z44" s="241">
        <f t="shared" si="0"/>
        <v>0.4</v>
      </c>
      <c r="AA44" s="21"/>
      <c r="AB44" s="21"/>
      <c r="AC44" s="21"/>
      <c r="AD44" s="21"/>
    </row>
    <row r="45" spans="1:30" ht="60" x14ac:dyDescent="0.25">
      <c r="A45" s="196" t="s">
        <v>49</v>
      </c>
      <c r="B45" s="180" t="s">
        <v>34</v>
      </c>
      <c r="C45" s="180"/>
      <c r="D45" s="180"/>
      <c r="E45" s="180" t="s">
        <v>34</v>
      </c>
      <c r="F45" s="180" t="s">
        <v>560</v>
      </c>
      <c r="G45" s="180" t="s">
        <v>35</v>
      </c>
      <c r="H45" s="180" t="s">
        <v>34</v>
      </c>
      <c r="I45" s="180" t="s">
        <v>35</v>
      </c>
      <c r="J45" s="180" t="s">
        <v>561</v>
      </c>
      <c r="K45" s="180"/>
      <c r="L45" s="180"/>
      <c r="M45" s="180" t="s">
        <v>35</v>
      </c>
      <c r="N45" s="180" t="s">
        <v>562</v>
      </c>
      <c r="O45" s="180"/>
      <c r="P45" s="180"/>
      <c r="Q45" s="180" t="s">
        <v>512</v>
      </c>
      <c r="R45" s="180"/>
      <c r="S45" s="180" t="s">
        <v>35</v>
      </c>
      <c r="T45" s="180"/>
      <c r="U45" s="180" t="s">
        <v>35</v>
      </c>
      <c r="V45" s="224" t="s">
        <v>891</v>
      </c>
      <c r="W45" s="257"/>
      <c r="X45" s="21"/>
      <c r="Y45" s="21">
        <v>20</v>
      </c>
      <c r="Z45" s="241">
        <f t="shared" si="0"/>
        <v>0</v>
      </c>
      <c r="AA45" s="21"/>
      <c r="AB45" s="21"/>
      <c r="AC45" s="21"/>
      <c r="AD45" s="21"/>
    </row>
    <row r="46" spans="1:30" ht="30" x14ac:dyDescent="0.25">
      <c r="A46" s="196" t="s">
        <v>51</v>
      </c>
      <c r="B46" s="180" t="s">
        <v>52</v>
      </c>
      <c r="C46" s="180"/>
      <c r="D46" s="180"/>
      <c r="E46" s="180" t="s">
        <v>563</v>
      </c>
      <c r="F46" s="180" t="s">
        <v>564</v>
      </c>
      <c r="G46" s="180"/>
      <c r="H46" s="180" t="s">
        <v>565</v>
      </c>
      <c r="I46" s="180"/>
      <c r="J46" s="180"/>
      <c r="K46" s="180"/>
      <c r="L46" s="180"/>
      <c r="M46" s="180"/>
      <c r="N46" s="180"/>
      <c r="O46" s="180"/>
      <c r="P46" s="180"/>
      <c r="Q46" s="180"/>
      <c r="R46" s="180"/>
      <c r="S46" s="180" t="s">
        <v>566</v>
      </c>
      <c r="T46" s="180"/>
      <c r="U46" s="180"/>
      <c r="V46" s="224" t="s">
        <v>567</v>
      </c>
      <c r="W46" s="257"/>
      <c r="X46" s="21">
        <v>3</v>
      </c>
      <c r="Y46" s="21">
        <v>20</v>
      </c>
      <c r="Z46" s="241">
        <f t="shared" si="0"/>
        <v>0.15</v>
      </c>
      <c r="AA46" s="21"/>
      <c r="AB46" s="21"/>
      <c r="AC46" s="21"/>
      <c r="AD46" s="21"/>
    </row>
    <row r="47" spans="1:30" ht="30" x14ac:dyDescent="0.25">
      <c r="A47" s="196" t="s">
        <v>53</v>
      </c>
      <c r="B47" s="180" t="s">
        <v>54</v>
      </c>
      <c r="C47" s="180"/>
      <c r="D47" s="180"/>
      <c r="E47" s="180" t="s">
        <v>568</v>
      </c>
      <c r="F47" s="180"/>
      <c r="G47" s="180"/>
      <c r="H47" s="180" t="s">
        <v>569</v>
      </c>
      <c r="I47" s="180" t="s">
        <v>34</v>
      </c>
      <c r="J47" s="180" t="s">
        <v>132</v>
      </c>
      <c r="K47" s="180"/>
      <c r="L47" s="180"/>
      <c r="M47" s="180" t="s">
        <v>34</v>
      </c>
      <c r="N47" s="180"/>
      <c r="O47" s="180"/>
      <c r="P47" s="180"/>
      <c r="Q47" s="180"/>
      <c r="R47" s="180"/>
      <c r="S47" s="180" t="s">
        <v>570</v>
      </c>
      <c r="T47" s="180"/>
      <c r="U47" s="180"/>
      <c r="V47" s="224"/>
      <c r="W47" s="257"/>
      <c r="X47" s="21"/>
      <c r="Y47" s="21">
        <v>20</v>
      </c>
      <c r="Z47" s="241">
        <f t="shared" si="0"/>
        <v>0</v>
      </c>
      <c r="AA47" s="21"/>
      <c r="AB47" s="21"/>
      <c r="AC47" s="21"/>
      <c r="AD47" s="21"/>
    </row>
    <row r="48" spans="1:30" ht="60" x14ac:dyDescent="0.25">
      <c r="A48" s="196" t="s">
        <v>55</v>
      </c>
      <c r="B48" s="180" t="s">
        <v>38</v>
      </c>
      <c r="C48" s="180"/>
      <c r="D48" s="180" t="s">
        <v>571</v>
      </c>
      <c r="E48" s="180" t="s">
        <v>572</v>
      </c>
      <c r="F48" s="180" t="s">
        <v>13</v>
      </c>
      <c r="G48" s="180" t="s">
        <v>573</v>
      </c>
      <c r="H48" s="180"/>
      <c r="I48" s="180" t="s">
        <v>872</v>
      </c>
      <c r="J48" s="180" t="s">
        <v>574</v>
      </c>
      <c r="K48" s="180"/>
      <c r="L48" s="180"/>
      <c r="M48" s="180" t="s">
        <v>575</v>
      </c>
      <c r="N48" s="180"/>
      <c r="O48" s="180"/>
      <c r="P48" s="180"/>
      <c r="Q48" s="180"/>
      <c r="R48" s="180"/>
      <c r="S48" s="180" t="s">
        <v>576</v>
      </c>
      <c r="T48" s="180"/>
      <c r="U48" s="180" t="s">
        <v>577</v>
      </c>
      <c r="V48" s="224" t="s">
        <v>578</v>
      </c>
      <c r="W48" s="257"/>
      <c r="X48" s="21"/>
      <c r="Y48" s="21">
        <v>20</v>
      </c>
      <c r="Z48" s="241">
        <f t="shared" si="0"/>
        <v>0</v>
      </c>
      <c r="AA48" s="21"/>
      <c r="AB48" s="21"/>
      <c r="AC48" s="21"/>
      <c r="AD48" s="21"/>
    </row>
    <row r="49" spans="1:30" ht="60" x14ac:dyDescent="0.25">
      <c r="A49" s="196" t="s">
        <v>56</v>
      </c>
      <c r="B49" s="180" t="s">
        <v>57</v>
      </c>
      <c r="C49" s="180" t="s">
        <v>132</v>
      </c>
      <c r="D49" s="180" t="s">
        <v>34</v>
      </c>
      <c r="E49" s="180" t="s">
        <v>35</v>
      </c>
      <c r="F49" s="180" t="s">
        <v>34</v>
      </c>
      <c r="G49" s="180" t="s">
        <v>34</v>
      </c>
      <c r="H49" s="180" t="s">
        <v>34</v>
      </c>
      <c r="I49" s="180" t="s">
        <v>34</v>
      </c>
      <c r="J49" s="180" t="s">
        <v>34</v>
      </c>
      <c r="K49" s="180" t="s">
        <v>34</v>
      </c>
      <c r="L49" s="180" t="s">
        <v>132</v>
      </c>
      <c r="M49" s="180" t="s">
        <v>34</v>
      </c>
      <c r="N49" s="180" t="s">
        <v>34</v>
      </c>
      <c r="O49" s="180" t="s">
        <v>34</v>
      </c>
      <c r="P49" s="180" t="s">
        <v>34</v>
      </c>
      <c r="Q49" s="180" t="s">
        <v>507</v>
      </c>
      <c r="R49" s="180"/>
      <c r="S49" s="180" t="s">
        <v>566</v>
      </c>
      <c r="T49" s="180" t="s">
        <v>34</v>
      </c>
      <c r="U49" s="180" t="s">
        <v>34</v>
      </c>
      <c r="V49" s="224" t="s">
        <v>579</v>
      </c>
      <c r="W49" s="257"/>
      <c r="X49" s="21">
        <v>1</v>
      </c>
      <c r="Y49" s="21">
        <v>20</v>
      </c>
      <c r="Z49" s="241">
        <f t="shared" si="0"/>
        <v>0.05</v>
      </c>
      <c r="AA49" s="21"/>
      <c r="AB49" s="21"/>
      <c r="AC49" s="21"/>
      <c r="AD49" s="21"/>
    </row>
    <row r="50" spans="1:30" ht="100.8" x14ac:dyDescent="0.3">
      <c r="A50" s="196" t="s">
        <v>58</v>
      </c>
      <c r="B50" s="180" t="s">
        <v>59</v>
      </c>
      <c r="C50" s="180" t="s">
        <v>131</v>
      </c>
      <c r="D50" s="180" t="s">
        <v>35</v>
      </c>
      <c r="E50" s="180"/>
      <c r="F50" s="180"/>
      <c r="G50" s="180" t="s">
        <v>580</v>
      </c>
      <c r="H50" s="180" t="s">
        <v>581</v>
      </c>
      <c r="I50" s="180" t="s">
        <v>873</v>
      </c>
      <c r="J50" s="180" t="s">
        <v>582</v>
      </c>
      <c r="K50" s="180" t="s">
        <v>583</v>
      </c>
      <c r="L50" s="180" t="s">
        <v>584</v>
      </c>
      <c r="M50" s="180" t="s">
        <v>585</v>
      </c>
      <c r="N50" s="180"/>
      <c r="O50" s="180"/>
      <c r="P50" s="180"/>
      <c r="Q50" s="180" t="s">
        <v>586</v>
      </c>
      <c r="R50" s="180" t="s">
        <v>587</v>
      </c>
      <c r="S50" s="180" t="s">
        <v>588</v>
      </c>
      <c r="T50" s="180" t="s">
        <v>589</v>
      </c>
      <c r="U50" s="180" t="s">
        <v>590</v>
      </c>
      <c r="V50" s="224" t="s">
        <v>591</v>
      </c>
      <c r="W50" s="257"/>
      <c r="X50" s="21">
        <v>15</v>
      </c>
      <c r="Y50" s="21">
        <v>20</v>
      </c>
      <c r="Z50" s="241">
        <f t="shared" si="0"/>
        <v>0.75</v>
      </c>
      <c r="AA50" s="21"/>
      <c r="AB50" s="21"/>
      <c r="AC50" s="21"/>
      <c r="AD50" s="21"/>
    </row>
    <row r="51" spans="1:30" ht="43.2" x14ac:dyDescent="0.3">
      <c r="A51" s="196" t="s">
        <v>60</v>
      </c>
      <c r="B51" s="180" t="s">
        <v>38</v>
      </c>
      <c r="C51" s="180"/>
      <c r="D51" s="180"/>
      <c r="E51" s="180"/>
      <c r="F51" s="180" t="s">
        <v>34</v>
      </c>
      <c r="G51" s="180" t="s">
        <v>592</v>
      </c>
      <c r="H51" s="180"/>
      <c r="I51" s="180" t="s">
        <v>874</v>
      </c>
      <c r="J51" s="180" t="s">
        <v>593</v>
      </c>
      <c r="K51" s="180"/>
      <c r="L51" s="180" t="s">
        <v>132</v>
      </c>
      <c r="M51" s="180" t="s">
        <v>34</v>
      </c>
      <c r="N51" s="180"/>
      <c r="O51" s="180" t="s">
        <v>34</v>
      </c>
      <c r="P51" s="180"/>
      <c r="Q51" s="180"/>
      <c r="R51" s="180"/>
      <c r="S51" s="180"/>
      <c r="T51" s="180"/>
      <c r="U51" s="180" t="s">
        <v>594</v>
      </c>
      <c r="V51" s="224"/>
      <c r="W51" s="257"/>
      <c r="X51" s="21"/>
      <c r="Y51" s="21">
        <v>20</v>
      </c>
      <c r="Z51" s="241">
        <f t="shared" si="0"/>
        <v>0</v>
      </c>
      <c r="AA51" s="21"/>
      <c r="AB51" s="21"/>
      <c r="AC51" s="21"/>
      <c r="AD51" s="21"/>
    </row>
    <row r="52" spans="1:30" x14ac:dyDescent="0.3">
      <c r="A52" s="197" t="s">
        <v>61</v>
      </c>
      <c r="B52" s="181"/>
      <c r="C52" s="181"/>
      <c r="D52" s="181"/>
      <c r="E52" s="181"/>
      <c r="F52" s="181"/>
      <c r="G52" s="181"/>
      <c r="H52" s="181"/>
      <c r="I52" s="181"/>
      <c r="J52" s="181"/>
      <c r="K52" s="181"/>
      <c r="L52" s="181"/>
      <c r="M52" s="181"/>
      <c r="N52" s="181"/>
      <c r="O52" s="181"/>
      <c r="P52" s="181"/>
      <c r="Q52" s="181"/>
      <c r="R52" s="181"/>
      <c r="S52" s="181"/>
      <c r="T52" s="181"/>
      <c r="U52" s="181"/>
      <c r="V52" s="225"/>
      <c r="W52" s="258"/>
      <c r="X52" s="11"/>
      <c r="Y52" s="11">
        <v>20</v>
      </c>
      <c r="Z52" s="242">
        <f t="shared" si="0"/>
        <v>0</v>
      </c>
      <c r="AA52" s="11"/>
      <c r="AB52" s="11"/>
      <c r="AC52" s="11"/>
      <c r="AD52" s="11"/>
    </row>
    <row r="53" spans="1:30" x14ac:dyDescent="0.3">
      <c r="A53" s="197" t="s">
        <v>68</v>
      </c>
      <c r="B53" s="181"/>
      <c r="C53" s="181"/>
      <c r="D53" s="181"/>
      <c r="E53" s="181"/>
      <c r="F53" s="181"/>
      <c r="G53" s="181"/>
      <c r="H53" s="181"/>
      <c r="I53" s="181"/>
      <c r="J53" s="181"/>
      <c r="K53" s="181"/>
      <c r="L53" s="181"/>
      <c r="M53" s="181"/>
      <c r="N53" s="181"/>
      <c r="O53" s="181"/>
      <c r="P53" s="181"/>
      <c r="Q53" s="181"/>
      <c r="R53" s="181"/>
      <c r="S53" s="181"/>
      <c r="T53" s="181"/>
      <c r="U53" s="181"/>
      <c r="V53" s="225"/>
      <c r="W53" s="258"/>
      <c r="X53" s="11"/>
      <c r="Y53" s="11">
        <v>20</v>
      </c>
      <c r="Z53" s="242">
        <f t="shared" si="0"/>
        <v>0</v>
      </c>
      <c r="AA53" s="11"/>
      <c r="AB53" s="11"/>
      <c r="AC53" s="11"/>
      <c r="AD53" s="11"/>
    </row>
    <row r="54" spans="1:30" ht="100.8" x14ac:dyDescent="0.3">
      <c r="A54" s="198" t="s">
        <v>63</v>
      </c>
      <c r="B54" s="182" t="s">
        <v>62</v>
      </c>
      <c r="C54" s="182" t="s">
        <v>595</v>
      </c>
      <c r="D54" s="182" t="s">
        <v>596</v>
      </c>
      <c r="E54" s="182"/>
      <c r="F54" s="182" t="s">
        <v>597</v>
      </c>
      <c r="G54" s="182" t="s">
        <v>598</v>
      </c>
      <c r="H54" s="182" t="s">
        <v>599</v>
      </c>
      <c r="I54" s="182" t="s">
        <v>875</v>
      </c>
      <c r="J54" s="182" t="s">
        <v>595</v>
      </c>
      <c r="K54" s="182" t="s">
        <v>600</v>
      </c>
      <c r="L54" s="182" t="s">
        <v>597</v>
      </c>
      <c r="M54" s="182" t="s">
        <v>601</v>
      </c>
      <c r="N54" s="182" t="s">
        <v>602</v>
      </c>
      <c r="O54" s="182" t="s">
        <v>603</v>
      </c>
      <c r="P54" s="182" t="s">
        <v>604</v>
      </c>
      <c r="Q54" s="182" t="s">
        <v>605</v>
      </c>
      <c r="R54" s="182" t="s">
        <v>606</v>
      </c>
      <c r="S54" s="182" t="s">
        <v>602</v>
      </c>
      <c r="T54" s="182" t="s">
        <v>607</v>
      </c>
      <c r="U54" s="182" t="s">
        <v>608</v>
      </c>
      <c r="V54" s="226" t="s">
        <v>895</v>
      </c>
      <c r="W54" s="259"/>
      <c r="X54" s="12">
        <v>12</v>
      </c>
      <c r="Y54" s="12">
        <v>20</v>
      </c>
      <c r="Z54" s="243">
        <f t="shared" si="0"/>
        <v>0.6</v>
      </c>
      <c r="AA54" s="12"/>
      <c r="AB54" s="12"/>
      <c r="AC54" s="12"/>
      <c r="AD54" s="12"/>
    </row>
    <row r="55" spans="1:30" ht="28.8" x14ac:dyDescent="0.3">
      <c r="A55" s="198" t="s">
        <v>64</v>
      </c>
      <c r="B55" s="182" t="s">
        <v>70</v>
      </c>
      <c r="C55" s="182" t="s">
        <v>609</v>
      </c>
      <c r="D55" s="182" t="s">
        <v>596</v>
      </c>
      <c r="E55" s="182"/>
      <c r="F55" s="182" t="s">
        <v>610</v>
      </c>
      <c r="G55" s="182" t="s">
        <v>611</v>
      </c>
      <c r="H55" s="182" t="s">
        <v>612</v>
      </c>
      <c r="I55" s="182" t="s">
        <v>876</v>
      </c>
      <c r="J55" s="182" t="s">
        <v>613</v>
      </c>
      <c r="K55" s="182" t="s">
        <v>614</v>
      </c>
      <c r="L55" s="182" t="s">
        <v>615</v>
      </c>
      <c r="M55" s="182" t="s">
        <v>616</v>
      </c>
      <c r="N55" s="182"/>
      <c r="O55" s="182" t="s">
        <v>617</v>
      </c>
      <c r="P55" s="182" t="s">
        <v>618</v>
      </c>
      <c r="Q55" s="182">
        <v>1700</v>
      </c>
      <c r="R55" s="182" t="s">
        <v>619</v>
      </c>
      <c r="S55" s="182" t="s">
        <v>620</v>
      </c>
      <c r="T55" s="182" t="s">
        <v>621</v>
      </c>
      <c r="U55" s="182" t="s">
        <v>622</v>
      </c>
      <c r="V55" s="226"/>
      <c r="W55" s="259"/>
      <c r="X55" s="12"/>
      <c r="Y55" s="12">
        <v>20</v>
      </c>
      <c r="Z55" s="243">
        <f t="shared" si="0"/>
        <v>0</v>
      </c>
      <c r="AA55" s="12"/>
      <c r="AB55" s="12"/>
      <c r="AC55" s="12"/>
      <c r="AD55" s="12"/>
    </row>
    <row r="56" spans="1:30" x14ac:dyDescent="0.3">
      <c r="A56" s="198" t="s">
        <v>65</v>
      </c>
      <c r="B56" s="182" t="s">
        <v>35</v>
      </c>
      <c r="C56" s="182" t="s">
        <v>132</v>
      </c>
      <c r="D56" s="182" t="s">
        <v>35</v>
      </c>
      <c r="E56" s="182"/>
      <c r="F56" s="182" t="s">
        <v>34</v>
      </c>
      <c r="G56" s="182" t="s">
        <v>34</v>
      </c>
      <c r="H56" s="182" t="s">
        <v>34</v>
      </c>
      <c r="I56" s="182" t="s">
        <v>34</v>
      </c>
      <c r="J56" s="182" t="s">
        <v>34</v>
      </c>
      <c r="K56" s="182" t="s">
        <v>34</v>
      </c>
      <c r="L56" s="182" t="s">
        <v>35</v>
      </c>
      <c r="M56" s="182" t="s">
        <v>34</v>
      </c>
      <c r="N56" s="182" t="s">
        <v>34</v>
      </c>
      <c r="O56" s="182" t="s">
        <v>34</v>
      </c>
      <c r="P56" s="182" t="s">
        <v>35</v>
      </c>
      <c r="Q56" s="182" t="s">
        <v>623</v>
      </c>
      <c r="R56" s="182" t="s">
        <v>34</v>
      </c>
      <c r="S56" s="182" t="s">
        <v>34</v>
      </c>
      <c r="T56" s="182" t="s">
        <v>34</v>
      </c>
      <c r="U56" s="182" t="s">
        <v>34</v>
      </c>
      <c r="V56" s="226"/>
      <c r="W56" s="259"/>
      <c r="X56" s="12"/>
      <c r="Y56" s="12">
        <v>20</v>
      </c>
      <c r="Z56" s="243">
        <f t="shared" si="0"/>
        <v>0</v>
      </c>
      <c r="AA56" s="12"/>
      <c r="AB56" s="12"/>
      <c r="AC56" s="12"/>
      <c r="AD56" s="12"/>
    </row>
    <row r="57" spans="1:30" ht="43.2" x14ac:dyDescent="0.3">
      <c r="A57" s="198" t="s">
        <v>66</v>
      </c>
      <c r="B57" s="182" t="s">
        <v>71</v>
      </c>
      <c r="C57" s="182"/>
      <c r="D57" s="182">
        <v>2</v>
      </c>
      <c r="E57" s="182"/>
      <c r="F57" s="182"/>
      <c r="G57" s="182"/>
      <c r="H57" s="182"/>
      <c r="I57" s="182"/>
      <c r="J57" s="182"/>
      <c r="K57" s="182"/>
      <c r="L57" s="182" t="s">
        <v>624</v>
      </c>
      <c r="M57" s="182"/>
      <c r="N57" s="182"/>
      <c r="O57" s="182"/>
      <c r="P57" s="182" t="s">
        <v>625</v>
      </c>
      <c r="Q57" s="182"/>
      <c r="R57" s="182"/>
      <c r="S57" s="182"/>
      <c r="T57" s="182"/>
      <c r="U57" s="182"/>
      <c r="V57" s="226"/>
      <c r="W57" s="259"/>
      <c r="X57" s="12"/>
      <c r="Y57" s="12">
        <v>20</v>
      </c>
      <c r="Z57" s="243">
        <f t="shared" si="0"/>
        <v>0</v>
      </c>
      <c r="AA57" s="12"/>
      <c r="AB57" s="12"/>
      <c r="AC57" s="12"/>
      <c r="AD57" s="12"/>
    </row>
    <row r="58" spans="1:30" ht="43.2" x14ac:dyDescent="0.3">
      <c r="A58" s="198" t="s">
        <v>67</v>
      </c>
      <c r="B58" s="182" t="s">
        <v>34</v>
      </c>
      <c r="C58" s="182" t="s">
        <v>131</v>
      </c>
      <c r="D58" s="182" t="s">
        <v>35</v>
      </c>
      <c r="E58" s="182"/>
      <c r="F58" s="182"/>
      <c r="G58" s="182" t="s">
        <v>626</v>
      </c>
      <c r="H58" s="182" t="s">
        <v>34</v>
      </c>
      <c r="I58" s="182" t="s">
        <v>35</v>
      </c>
      <c r="J58" s="182" t="s">
        <v>627</v>
      </c>
      <c r="K58" s="182" t="s">
        <v>628</v>
      </c>
      <c r="L58" s="182" t="s">
        <v>132</v>
      </c>
      <c r="M58" s="182" t="s">
        <v>35</v>
      </c>
      <c r="N58" s="182" t="s">
        <v>34</v>
      </c>
      <c r="O58" s="182" t="s">
        <v>34</v>
      </c>
      <c r="P58" s="182" t="s">
        <v>34</v>
      </c>
      <c r="Q58" s="182" t="s">
        <v>35</v>
      </c>
      <c r="R58" s="182" t="s">
        <v>35</v>
      </c>
      <c r="S58" s="182"/>
      <c r="T58" s="182" t="s">
        <v>34</v>
      </c>
      <c r="U58" s="182" t="s">
        <v>629</v>
      </c>
      <c r="V58" s="226"/>
      <c r="W58" s="259"/>
      <c r="X58" s="12"/>
      <c r="Y58" s="12">
        <v>20</v>
      </c>
      <c r="Z58" s="243">
        <f t="shared" si="0"/>
        <v>0</v>
      </c>
      <c r="AA58" s="12"/>
      <c r="AB58" s="12"/>
      <c r="AC58" s="12"/>
      <c r="AD58" s="12"/>
    </row>
    <row r="59" spans="1:30" x14ac:dyDescent="0.3">
      <c r="A59" s="197" t="s">
        <v>69</v>
      </c>
      <c r="B59" s="181"/>
      <c r="C59" s="181"/>
      <c r="D59" s="181"/>
      <c r="E59" s="181"/>
      <c r="F59" s="181"/>
      <c r="G59" s="181"/>
      <c r="H59" s="181"/>
      <c r="I59" s="181"/>
      <c r="J59" s="181"/>
      <c r="K59" s="181"/>
      <c r="L59" s="181"/>
      <c r="M59" s="181"/>
      <c r="N59" s="181"/>
      <c r="O59" s="181"/>
      <c r="P59" s="181"/>
      <c r="Q59" s="181"/>
      <c r="R59" s="181"/>
      <c r="S59" s="181"/>
      <c r="T59" s="181"/>
      <c r="U59" s="181"/>
      <c r="V59" s="225"/>
      <c r="W59" s="258"/>
      <c r="X59" s="11"/>
      <c r="Y59" s="11">
        <v>20</v>
      </c>
      <c r="Z59" s="242">
        <f t="shared" si="0"/>
        <v>0</v>
      </c>
      <c r="AA59" s="11"/>
      <c r="AB59" s="11"/>
      <c r="AC59" s="11"/>
      <c r="AD59" s="11"/>
    </row>
    <row r="60" spans="1:30" ht="57.6" x14ac:dyDescent="0.3">
      <c r="A60" s="198" t="s">
        <v>74</v>
      </c>
      <c r="B60" s="182" t="s">
        <v>78</v>
      </c>
      <c r="C60" s="182" t="s">
        <v>78</v>
      </c>
      <c r="D60" s="182" t="s">
        <v>630</v>
      </c>
      <c r="E60" s="182"/>
      <c r="F60" s="182" t="s">
        <v>78</v>
      </c>
      <c r="G60" s="182" t="s">
        <v>631</v>
      </c>
      <c r="H60" s="182" t="s">
        <v>78</v>
      </c>
      <c r="I60" s="182" t="s">
        <v>877</v>
      </c>
      <c r="J60" s="182" t="s">
        <v>632</v>
      </c>
      <c r="K60" s="182" t="s">
        <v>633</v>
      </c>
      <c r="L60" s="182" t="s">
        <v>634</v>
      </c>
      <c r="M60" s="182" t="s">
        <v>635</v>
      </c>
      <c r="N60" s="182" t="s">
        <v>636</v>
      </c>
      <c r="O60" s="182" t="s">
        <v>637</v>
      </c>
      <c r="P60" s="182" t="s">
        <v>638</v>
      </c>
      <c r="Q60" s="182" t="s">
        <v>639</v>
      </c>
      <c r="R60" s="182" t="s">
        <v>640</v>
      </c>
      <c r="S60" s="182" t="s">
        <v>640</v>
      </c>
      <c r="T60" s="182" t="s">
        <v>641</v>
      </c>
      <c r="U60" s="182" t="s">
        <v>641</v>
      </c>
      <c r="V60" s="226" t="s">
        <v>642</v>
      </c>
      <c r="W60" s="259"/>
      <c r="X60" s="12"/>
      <c r="Y60" s="12">
        <v>20</v>
      </c>
      <c r="Z60" s="243">
        <f t="shared" si="0"/>
        <v>0</v>
      </c>
      <c r="AA60" s="12"/>
      <c r="AB60" s="12"/>
      <c r="AC60" s="12"/>
      <c r="AD60" s="12"/>
    </row>
    <row r="61" spans="1:30" ht="43.2" x14ac:dyDescent="0.3">
      <c r="A61" s="198" t="s">
        <v>75</v>
      </c>
      <c r="B61" s="182" t="s">
        <v>79</v>
      </c>
      <c r="C61" s="182"/>
      <c r="D61" s="182"/>
      <c r="E61" s="182"/>
      <c r="F61" s="182"/>
      <c r="G61" s="182" t="s">
        <v>643</v>
      </c>
      <c r="H61" s="182"/>
      <c r="I61" s="182" t="s">
        <v>644</v>
      </c>
      <c r="J61" s="182" t="s">
        <v>644</v>
      </c>
      <c r="K61" s="182" t="s">
        <v>645</v>
      </c>
      <c r="L61" s="182"/>
      <c r="M61" s="182" t="s">
        <v>644</v>
      </c>
      <c r="N61" s="182"/>
      <c r="O61" s="182"/>
      <c r="P61" s="182" t="s">
        <v>646</v>
      </c>
      <c r="Q61" s="182"/>
      <c r="R61" s="182" t="s">
        <v>647</v>
      </c>
      <c r="S61" s="182" t="s">
        <v>648</v>
      </c>
      <c r="T61" s="182"/>
      <c r="U61" s="182"/>
      <c r="V61" s="226" t="s">
        <v>649</v>
      </c>
      <c r="W61" s="259"/>
      <c r="X61" s="12"/>
      <c r="Y61" s="12">
        <v>20</v>
      </c>
      <c r="Z61" s="243">
        <f t="shared" si="0"/>
        <v>0</v>
      </c>
      <c r="AA61" s="12"/>
      <c r="AB61" s="12"/>
      <c r="AC61" s="12"/>
      <c r="AD61" s="12"/>
    </row>
    <row r="62" spans="1:30" ht="57.6" x14ac:dyDescent="0.3">
      <c r="A62" s="198" t="s">
        <v>76</v>
      </c>
      <c r="B62" s="182" t="s">
        <v>35</v>
      </c>
      <c r="C62" s="182" t="s">
        <v>34</v>
      </c>
      <c r="D62" s="182" t="s">
        <v>34</v>
      </c>
      <c r="E62" s="182"/>
      <c r="F62" s="182" t="s">
        <v>34</v>
      </c>
      <c r="G62" s="182" t="s">
        <v>34</v>
      </c>
      <c r="H62" s="182" t="s">
        <v>34</v>
      </c>
      <c r="I62" s="182" t="s">
        <v>35</v>
      </c>
      <c r="J62" s="182" t="s">
        <v>650</v>
      </c>
      <c r="K62" s="182" t="s">
        <v>651</v>
      </c>
      <c r="L62" s="182" t="s">
        <v>132</v>
      </c>
      <c r="M62" s="182" t="s">
        <v>34</v>
      </c>
      <c r="N62" s="182" t="s">
        <v>34</v>
      </c>
      <c r="O62" s="182" t="s">
        <v>34</v>
      </c>
      <c r="P62" s="182" t="s">
        <v>34</v>
      </c>
      <c r="Q62" s="182" t="s">
        <v>652</v>
      </c>
      <c r="R62" s="182" t="s">
        <v>34</v>
      </c>
      <c r="S62" s="182" t="s">
        <v>34</v>
      </c>
      <c r="T62" s="182" t="s">
        <v>34</v>
      </c>
      <c r="U62" s="182" t="s">
        <v>34</v>
      </c>
      <c r="V62" s="226" t="s">
        <v>653</v>
      </c>
      <c r="W62" s="259"/>
      <c r="X62" s="12"/>
      <c r="Y62" s="12">
        <v>20</v>
      </c>
      <c r="Z62" s="243">
        <f t="shared" si="0"/>
        <v>0</v>
      </c>
      <c r="AA62" s="12"/>
      <c r="AB62" s="12"/>
      <c r="AC62" s="12"/>
      <c r="AD62" s="12"/>
    </row>
    <row r="63" spans="1:30" ht="28.8" x14ac:dyDescent="0.3">
      <c r="A63" s="198" t="s">
        <v>77</v>
      </c>
      <c r="B63" s="182" t="s">
        <v>80</v>
      </c>
      <c r="C63" s="182"/>
      <c r="D63" s="182"/>
      <c r="E63" s="182"/>
      <c r="F63" s="182"/>
      <c r="G63" s="182" t="s">
        <v>34</v>
      </c>
      <c r="H63" s="182"/>
      <c r="I63" s="182" t="s">
        <v>34</v>
      </c>
      <c r="J63" s="182"/>
      <c r="K63" s="182"/>
      <c r="L63" s="182"/>
      <c r="M63" s="182"/>
      <c r="N63" s="182" t="s">
        <v>34</v>
      </c>
      <c r="O63" s="182"/>
      <c r="P63" s="182"/>
      <c r="Q63" s="182"/>
      <c r="R63" s="182"/>
      <c r="S63" s="182"/>
      <c r="T63" s="182"/>
      <c r="U63" s="182"/>
      <c r="V63" s="226"/>
      <c r="W63" s="259"/>
      <c r="X63" s="12"/>
      <c r="Y63" s="12">
        <v>20</v>
      </c>
      <c r="Z63" s="243">
        <f t="shared" si="0"/>
        <v>0</v>
      </c>
      <c r="AA63" s="12"/>
      <c r="AB63" s="12"/>
      <c r="AC63" s="12"/>
      <c r="AD63" s="12"/>
    </row>
    <row r="64" spans="1:30" ht="28.8" x14ac:dyDescent="0.3">
      <c r="A64" s="198" t="s">
        <v>81</v>
      </c>
      <c r="B64" s="182" t="s">
        <v>34</v>
      </c>
      <c r="C64" s="182"/>
      <c r="D64" s="182" t="s">
        <v>34</v>
      </c>
      <c r="E64" s="182"/>
      <c r="F64" s="182"/>
      <c r="G64" s="182" t="s">
        <v>34</v>
      </c>
      <c r="H64" s="182"/>
      <c r="I64" s="182"/>
      <c r="J64" s="182"/>
      <c r="K64" s="182" t="s">
        <v>132</v>
      </c>
      <c r="L64" s="182" t="s">
        <v>132</v>
      </c>
      <c r="M64" s="182" t="s">
        <v>34</v>
      </c>
      <c r="N64" s="182" t="s">
        <v>34</v>
      </c>
      <c r="O64" s="182" t="s">
        <v>34</v>
      </c>
      <c r="P64" s="182"/>
      <c r="Q64" s="182" t="s">
        <v>34</v>
      </c>
      <c r="R64" s="182" t="s">
        <v>34</v>
      </c>
      <c r="S64" s="182" t="s">
        <v>654</v>
      </c>
      <c r="T64" s="182"/>
      <c r="U64" s="182"/>
      <c r="V64" s="226" t="s">
        <v>655</v>
      </c>
      <c r="W64" s="259"/>
      <c r="X64" s="12"/>
      <c r="Y64" s="12">
        <v>20</v>
      </c>
      <c r="Z64" s="243">
        <f t="shared" si="0"/>
        <v>0</v>
      </c>
      <c r="AA64" s="12"/>
      <c r="AB64" s="12"/>
      <c r="AC64" s="12"/>
      <c r="AD64" s="12"/>
    </row>
    <row r="65" spans="1:30" x14ac:dyDescent="0.3">
      <c r="A65" s="199" t="s">
        <v>82</v>
      </c>
      <c r="B65" s="183"/>
      <c r="C65" s="183"/>
      <c r="D65" s="183"/>
      <c r="E65" s="183"/>
      <c r="F65" s="183"/>
      <c r="G65" s="183"/>
      <c r="H65" s="183"/>
      <c r="I65" s="183"/>
      <c r="J65" s="183"/>
      <c r="K65" s="183"/>
      <c r="L65" s="183"/>
      <c r="M65" s="183"/>
      <c r="N65" s="183"/>
      <c r="O65" s="183"/>
      <c r="P65" s="183"/>
      <c r="Q65" s="183"/>
      <c r="R65" s="183"/>
      <c r="S65" s="183"/>
      <c r="T65" s="183"/>
      <c r="U65" s="183"/>
      <c r="V65" s="227"/>
      <c r="W65" s="260"/>
      <c r="X65" s="15"/>
      <c r="Y65" s="15">
        <v>20</v>
      </c>
      <c r="Z65" s="244">
        <f t="shared" si="0"/>
        <v>0</v>
      </c>
      <c r="AA65" s="15"/>
      <c r="AB65" s="15"/>
      <c r="AC65" s="15"/>
      <c r="AD65" s="15"/>
    </row>
    <row r="66" spans="1:30" ht="28.8" x14ac:dyDescent="0.3">
      <c r="A66" s="200" t="s">
        <v>83</v>
      </c>
      <c r="B66" s="184"/>
      <c r="C66" s="184"/>
      <c r="D66" s="184"/>
      <c r="E66" s="184"/>
      <c r="F66" s="184"/>
      <c r="G66" s="184"/>
      <c r="H66" s="184"/>
      <c r="I66" s="184"/>
      <c r="J66" s="184"/>
      <c r="K66" s="184"/>
      <c r="L66" s="184"/>
      <c r="M66" s="184"/>
      <c r="N66" s="184"/>
      <c r="O66" s="184"/>
      <c r="P66" s="184"/>
      <c r="Q66" s="184"/>
      <c r="R66" s="184"/>
      <c r="S66" s="184"/>
      <c r="T66" s="184"/>
      <c r="U66" s="184"/>
      <c r="V66" s="228"/>
      <c r="W66" s="261"/>
      <c r="X66" s="19"/>
      <c r="Y66" s="19">
        <v>20</v>
      </c>
      <c r="Z66" s="245">
        <f t="shared" si="0"/>
        <v>0</v>
      </c>
      <c r="AA66" s="19"/>
      <c r="AB66" s="19"/>
      <c r="AC66" s="19"/>
      <c r="AD66" s="19"/>
    </row>
    <row r="67" spans="1:30" x14ac:dyDescent="0.3">
      <c r="A67" s="200" t="s">
        <v>84</v>
      </c>
      <c r="B67" s="184" t="s">
        <v>92</v>
      </c>
      <c r="C67" s="184"/>
      <c r="D67" s="184"/>
      <c r="E67" s="184"/>
      <c r="F67" s="184"/>
      <c r="G67" s="184"/>
      <c r="H67" s="184" t="s">
        <v>35</v>
      </c>
      <c r="I67" s="184"/>
      <c r="J67" s="184"/>
      <c r="K67" s="184" t="s">
        <v>92</v>
      </c>
      <c r="L67" s="184"/>
      <c r="M67" s="184"/>
      <c r="N67" s="184"/>
      <c r="O67" s="184" t="s">
        <v>35</v>
      </c>
      <c r="P67" s="184"/>
      <c r="Q67" s="184" t="s">
        <v>35</v>
      </c>
      <c r="R67" s="184"/>
      <c r="S67" s="184"/>
      <c r="T67" s="184"/>
      <c r="U67" s="184" t="s">
        <v>35</v>
      </c>
      <c r="V67" s="228"/>
      <c r="W67" s="261"/>
      <c r="X67" s="19"/>
      <c r="Y67" s="19">
        <v>20</v>
      </c>
      <c r="Z67" s="245">
        <f t="shared" si="0"/>
        <v>0</v>
      </c>
      <c r="AA67" s="19"/>
      <c r="AB67" s="19"/>
      <c r="AC67" s="19"/>
      <c r="AD67" s="19"/>
    </row>
    <row r="68" spans="1:30" x14ac:dyDescent="0.3">
      <c r="A68" s="200" t="s">
        <v>85</v>
      </c>
      <c r="B68" s="184" t="s">
        <v>35</v>
      </c>
      <c r="C68" s="184" t="s">
        <v>35</v>
      </c>
      <c r="D68" s="184" t="s">
        <v>35</v>
      </c>
      <c r="E68" s="184"/>
      <c r="F68" s="184" t="s">
        <v>35</v>
      </c>
      <c r="G68" s="184" t="s">
        <v>35</v>
      </c>
      <c r="H68" s="184" t="s">
        <v>35</v>
      </c>
      <c r="I68" s="184" t="s">
        <v>35</v>
      </c>
      <c r="J68" s="184" t="s">
        <v>35</v>
      </c>
      <c r="K68" s="184" t="s">
        <v>92</v>
      </c>
      <c r="L68" s="184" t="s">
        <v>35</v>
      </c>
      <c r="M68" s="184"/>
      <c r="N68" s="184" t="s">
        <v>35</v>
      </c>
      <c r="O68" s="184" t="s">
        <v>35</v>
      </c>
      <c r="P68" s="184" t="s">
        <v>35</v>
      </c>
      <c r="Q68" s="184" t="s">
        <v>35</v>
      </c>
      <c r="R68" s="184" t="s">
        <v>35</v>
      </c>
      <c r="S68" s="184"/>
      <c r="T68" s="184" t="s">
        <v>35</v>
      </c>
      <c r="U68" s="184" t="s">
        <v>35</v>
      </c>
      <c r="V68" s="228"/>
      <c r="W68" s="261"/>
      <c r="X68" s="19"/>
      <c r="Y68" s="19">
        <v>20</v>
      </c>
      <c r="Z68" s="245">
        <f t="shared" si="0"/>
        <v>0</v>
      </c>
      <c r="AA68" s="19"/>
      <c r="AB68" s="19"/>
      <c r="AC68" s="19"/>
      <c r="AD68" s="19"/>
    </row>
    <row r="69" spans="1:30" ht="28.8" x14ac:dyDescent="0.3">
      <c r="A69" s="200" t="s">
        <v>16</v>
      </c>
      <c r="B69" s="184" t="s">
        <v>93</v>
      </c>
      <c r="C69" s="184"/>
      <c r="D69" s="184"/>
      <c r="E69" s="184"/>
      <c r="F69" s="184"/>
      <c r="G69" s="184"/>
      <c r="H69" s="184"/>
      <c r="I69" s="184" t="s">
        <v>878</v>
      </c>
      <c r="J69" s="184" t="s">
        <v>656</v>
      </c>
      <c r="K69" s="184"/>
      <c r="L69" s="184"/>
      <c r="M69" s="184" t="s">
        <v>657</v>
      </c>
      <c r="N69" s="184"/>
      <c r="O69" s="184"/>
      <c r="P69" s="184"/>
      <c r="Q69" s="184"/>
      <c r="R69" s="184"/>
      <c r="S69" s="184" t="s">
        <v>658</v>
      </c>
      <c r="T69" s="184"/>
      <c r="U69" s="184"/>
      <c r="V69" s="228"/>
      <c r="W69" s="261"/>
      <c r="X69" s="19"/>
      <c r="Y69" s="19">
        <v>20</v>
      </c>
      <c r="Z69" s="245">
        <f t="shared" si="0"/>
        <v>0</v>
      </c>
      <c r="AA69" s="19"/>
      <c r="AB69" s="19"/>
      <c r="AC69" s="19"/>
      <c r="AD69" s="19"/>
    </row>
    <row r="70" spans="1:30" ht="43.2" x14ac:dyDescent="0.3">
      <c r="A70" s="200" t="s">
        <v>86</v>
      </c>
      <c r="B70" s="184" t="s">
        <v>94</v>
      </c>
      <c r="C70" s="184" t="s">
        <v>659</v>
      </c>
      <c r="D70" s="184" t="s">
        <v>660</v>
      </c>
      <c r="E70" s="184"/>
      <c r="F70" s="184" t="s">
        <v>661</v>
      </c>
      <c r="G70" s="184" t="s">
        <v>659</v>
      </c>
      <c r="H70" s="184" t="s">
        <v>662</v>
      </c>
      <c r="I70" s="184" t="s">
        <v>879</v>
      </c>
      <c r="J70" s="184" t="s">
        <v>663</v>
      </c>
      <c r="K70" s="184" t="s">
        <v>664</v>
      </c>
      <c r="L70" s="184" t="s">
        <v>665</v>
      </c>
      <c r="M70" s="184" t="s">
        <v>665</v>
      </c>
      <c r="N70" s="184" t="s">
        <v>666</v>
      </c>
      <c r="O70" s="184" t="s">
        <v>665</v>
      </c>
      <c r="P70" s="184" t="s">
        <v>667</v>
      </c>
      <c r="Q70" s="184" t="s">
        <v>665</v>
      </c>
      <c r="R70" s="184" t="s">
        <v>668</v>
      </c>
      <c r="S70" s="184" t="s">
        <v>667</v>
      </c>
      <c r="T70" s="184" t="s">
        <v>665</v>
      </c>
      <c r="U70" s="184" t="s">
        <v>669</v>
      </c>
      <c r="V70" s="228" t="s">
        <v>896</v>
      </c>
      <c r="W70" s="261"/>
      <c r="X70" s="19">
        <v>9</v>
      </c>
      <c r="Y70" s="19">
        <v>270</v>
      </c>
      <c r="Z70" s="245"/>
      <c r="AA70" s="266">
        <f>Y70/X70</f>
        <v>30</v>
      </c>
      <c r="AB70" s="19"/>
      <c r="AC70" s="19"/>
      <c r="AD70" s="19"/>
    </row>
    <row r="71" spans="1:30" ht="28.8" x14ac:dyDescent="0.3">
      <c r="A71" s="200" t="s">
        <v>87</v>
      </c>
      <c r="B71" s="184" t="s">
        <v>95</v>
      </c>
      <c r="C71" s="184" t="s">
        <v>670</v>
      </c>
      <c r="D71" s="184" t="s">
        <v>671</v>
      </c>
      <c r="E71" s="184"/>
      <c r="F71" s="184" t="s">
        <v>672</v>
      </c>
      <c r="G71" s="184" t="s">
        <v>673</v>
      </c>
      <c r="H71" s="184" t="s">
        <v>880</v>
      </c>
      <c r="I71" s="184" t="s">
        <v>676</v>
      </c>
      <c r="J71" s="184"/>
      <c r="K71" s="184" t="s">
        <v>674</v>
      </c>
      <c r="L71" s="184" t="s">
        <v>675</v>
      </c>
      <c r="M71" s="184" t="s">
        <v>676</v>
      </c>
      <c r="N71" s="184" t="s">
        <v>677</v>
      </c>
      <c r="O71" s="184" t="s">
        <v>678</v>
      </c>
      <c r="P71" s="184" t="s">
        <v>679</v>
      </c>
      <c r="Q71" s="184" t="s">
        <v>680</v>
      </c>
      <c r="R71" s="184" t="s">
        <v>681</v>
      </c>
      <c r="S71" s="184" t="s">
        <v>682</v>
      </c>
      <c r="T71" s="184" t="s">
        <v>683</v>
      </c>
      <c r="U71" s="184" t="s">
        <v>684</v>
      </c>
      <c r="V71" s="228" t="s">
        <v>685</v>
      </c>
      <c r="W71" s="261"/>
      <c r="X71" s="19"/>
      <c r="Y71" s="19">
        <v>20</v>
      </c>
      <c r="Z71" s="245">
        <f t="shared" si="0"/>
        <v>0</v>
      </c>
      <c r="AA71" s="19"/>
      <c r="AB71" s="19"/>
      <c r="AC71" s="19"/>
      <c r="AD71" s="19"/>
    </row>
    <row r="72" spans="1:30" ht="28.8" x14ac:dyDescent="0.3">
      <c r="A72" s="200" t="s">
        <v>88</v>
      </c>
      <c r="B72" s="184"/>
      <c r="C72" s="184"/>
      <c r="D72" s="184"/>
      <c r="E72" s="184"/>
      <c r="F72" s="184"/>
      <c r="G72" s="184"/>
      <c r="H72" s="184"/>
      <c r="I72" s="184"/>
      <c r="J72" s="184"/>
      <c r="K72" s="184"/>
      <c r="L72" s="184"/>
      <c r="M72" s="184"/>
      <c r="N72" s="184"/>
      <c r="O72" s="184"/>
      <c r="P72" s="184"/>
      <c r="Q72" s="184"/>
      <c r="R72" s="184"/>
      <c r="S72" s="184"/>
      <c r="T72" s="184"/>
      <c r="U72" s="184"/>
      <c r="V72" s="228"/>
      <c r="W72" s="261"/>
      <c r="X72" s="19"/>
      <c r="Y72" s="19">
        <v>20</v>
      </c>
      <c r="Z72" s="245">
        <f t="shared" si="0"/>
        <v>0</v>
      </c>
      <c r="AA72" s="19"/>
      <c r="AB72" s="19"/>
      <c r="AC72" s="19"/>
      <c r="AD72" s="19"/>
    </row>
    <row r="73" spans="1:30" x14ac:dyDescent="0.3">
      <c r="A73" s="200" t="s">
        <v>89</v>
      </c>
      <c r="B73" s="184" t="s">
        <v>35</v>
      </c>
      <c r="C73" s="184"/>
      <c r="D73" s="184" t="s">
        <v>35</v>
      </c>
      <c r="E73" s="184"/>
      <c r="F73" s="184" t="s">
        <v>35</v>
      </c>
      <c r="G73" s="184" t="s">
        <v>35</v>
      </c>
      <c r="H73" s="184" t="s">
        <v>35</v>
      </c>
      <c r="I73" s="184"/>
      <c r="J73" s="184" t="s">
        <v>35</v>
      </c>
      <c r="K73" s="184" t="s">
        <v>686</v>
      </c>
      <c r="L73" s="184" t="s">
        <v>35</v>
      </c>
      <c r="M73" s="184">
        <v>0.4</v>
      </c>
      <c r="N73" s="184" t="s">
        <v>687</v>
      </c>
      <c r="O73" s="184">
        <v>0.8</v>
      </c>
      <c r="P73" s="184">
        <v>0.5</v>
      </c>
      <c r="Q73" s="184">
        <v>0.33</v>
      </c>
      <c r="R73" s="184" t="s">
        <v>35</v>
      </c>
      <c r="S73" s="184">
        <v>0.5</v>
      </c>
      <c r="T73" s="184">
        <v>0.33</v>
      </c>
      <c r="U73" s="184">
        <v>0.5</v>
      </c>
      <c r="V73" s="228"/>
      <c r="W73" s="261"/>
      <c r="X73" s="19"/>
      <c r="Y73" s="19">
        <v>20</v>
      </c>
      <c r="Z73" s="245">
        <f t="shared" si="0"/>
        <v>0</v>
      </c>
      <c r="AA73" s="19"/>
      <c r="AB73" s="19"/>
      <c r="AC73" s="19"/>
      <c r="AD73" s="19"/>
    </row>
    <row r="74" spans="1:30" x14ac:dyDescent="0.3">
      <c r="A74" s="200" t="s">
        <v>90</v>
      </c>
      <c r="B74" s="184" t="s">
        <v>35</v>
      </c>
      <c r="C74" s="184"/>
      <c r="D74" s="184" t="s">
        <v>35</v>
      </c>
      <c r="E74" s="184"/>
      <c r="F74" s="184" t="s">
        <v>35</v>
      </c>
      <c r="G74" s="184" t="s">
        <v>35</v>
      </c>
      <c r="H74" s="184"/>
      <c r="I74" s="184" t="s">
        <v>35</v>
      </c>
      <c r="J74" s="184" t="s">
        <v>35</v>
      </c>
      <c r="K74" s="184" t="s">
        <v>688</v>
      </c>
      <c r="L74" s="184"/>
      <c r="M74" s="184">
        <v>0.3</v>
      </c>
      <c r="N74" s="184" t="s">
        <v>687</v>
      </c>
      <c r="O74" s="184">
        <v>0.15</v>
      </c>
      <c r="P74" s="184">
        <v>0.5</v>
      </c>
      <c r="Q74" s="184">
        <v>0.33</v>
      </c>
      <c r="R74" s="184" t="s">
        <v>35</v>
      </c>
      <c r="S74" s="184">
        <v>0.3</v>
      </c>
      <c r="T74" s="184">
        <v>0.33</v>
      </c>
      <c r="U74" s="184">
        <v>0.5</v>
      </c>
      <c r="V74" s="228"/>
      <c r="W74" s="261"/>
      <c r="X74" s="19"/>
      <c r="Y74" s="19">
        <v>20</v>
      </c>
      <c r="Z74" s="245">
        <f t="shared" si="0"/>
        <v>0</v>
      </c>
      <c r="AA74" s="19"/>
      <c r="AB74" s="19"/>
      <c r="AC74" s="19"/>
      <c r="AD74" s="19"/>
    </row>
    <row r="75" spans="1:30" ht="100.8" x14ac:dyDescent="0.3">
      <c r="A75" s="200" t="s">
        <v>91</v>
      </c>
      <c r="B75" s="184" t="s">
        <v>73</v>
      </c>
      <c r="C75" s="184"/>
      <c r="D75" s="184"/>
      <c r="E75" s="184"/>
      <c r="F75" s="184" t="s">
        <v>35</v>
      </c>
      <c r="G75" s="184"/>
      <c r="H75" s="184"/>
      <c r="I75" s="184" t="s">
        <v>35</v>
      </c>
      <c r="J75" s="184" t="s">
        <v>35</v>
      </c>
      <c r="K75" s="184" t="s">
        <v>689</v>
      </c>
      <c r="L75" s="184"/>
      <c r="M75" s="184">
        <v>0.3</v>
      </c>
      <c r="N75" s="184" t="s">
        <v>687</v>
      </c>
      <c r="O75" s="184">
        <v>0.05</v>
      </c>
      <c r="P75" s="184"/>
      <c r="Q75" s="184">
        <v>0.33</v>
      </c>
      <c r="R75" s="184" t="s">
        <v>35</v>
      </c>
      <c r="S75" s="184">
        <v>0.2</v>
      </c>
      <c r="T75" s="184">
        <v>0.33</v>
      </c>
      <c r="U75" s="184"/>
      <c r="V75" s="228" t="s">
        <v>690</v>
      </c>
      <c r="W75" s="261"/>
      <c r="X75" s="19"/>
      <c r="Y75" s="19">
        <v>20</v>
      </c>
      <c r="Z75" s="245">
        <f t="shared" si="0"/>
        <v>0</v>
      </c>
      <c r="AA75" s="19"/>
      <c r="AB75" s="19"/>
      <c r="AC75" s="19"/>
      <c r="AD75" s="19"/>
    </row>
    <row r="76" spans="1:30" x14ac:dyDescent="0.3">
      <c r="A76" s="201" t="s">
        <v>96</v>
      </c>
      <c r="B76" s="185"/>
      <c r="C76" s="185"/>
      <c r="D76" s="185"/>
      <c r="E76" s="185"/>
      <c r="F76" s="185"/>
      <c r="G76" s="185"/>
      <c r="H76" s="185"/>
      <c r="I76" s="185"/>
      <c r="J76" s="185"/>
      <c r="K76" s="185"/>
      <c r="L76" s="185"/>
      <c r="M76" s="185"/>
      <c r="N76" s="185"/>
      <c r="O76" s="185"/>
      <c r="P76" s="185"/>
      <c r="Q76" s="185"/>
      <c r="R76" s="185"/>
      <c r="S76" s="185"/>
      <c r="T76" s="185"/>
      <c r="U76" s="185"/>
      <c r="V76" s="229"/>
      <c r="W76" s="262"/>
      <c r="X76" s="16"/>
      <c r="Y76" s="16">
        <v>20</v>
      </c>
      <c r="Z76" s="246">
        <f t="shared" si="0"/>
        <v>0</v>
      </c>
      <c r="AA76" s="16"/>
      <c r="AB76" s="16"/>
      <c r="AC76" s="16"/>
      <c r="AD76" s="16"/>
    </row>
    <row r="77" spans="1:30" ht="86.4" x14ac:dyDescent="0.3">
      <c r="A77" s="202" t="s">
        <v>97</v>
      </c>
      <c r="B77" s="186" t="s">
        <v>35</v>
      </c>
      <c r="C77" s="186" t="s">
        <v>34</v>
      </c>
      <c r="D77" s="186" t="s">
        <v>691</v>
      </c>
      <c r="E77" s="186"/>
      <c r="F77" s="186" t="s">
        <v>512</v>
      </c>
      <c r="G77" s="186" t="s">
        <v>35</v>
      </c>
      <c r="H77" s="186" t="s">
        <v>34</v>
      </c>
      <c r="I77" s="186" t="s">
        <v>35</v>
      </c>
      <c r="J77" s="186" t="s">
        <v>692</v>
      </c>
      <c r="K77" s="186" t="s">
        <v>693</v>
      </c>
      <c r="L77" s="186" t="s">
        <v>132</v>
      </c>
      <c r="M77" s="186" t="s">
        <v>132</v>
      </c>
      <c r="N77" s="186" t="s">
        <v>34</v>
      </c>
      <c r="O77" s="186" t="s">
        <v>35</v>
      </c>
      <c r="P77" s="186" t="s">
        <v>35</v>
      </c>
      <c r="Q77" s="186" t="s">
        <v>694</v>
      </c>
      <c r="R77" s="186" t="s">
        <v>34</v>
      </c>
      <c r="S77" s="186" t="s">
        <v>35</v>
      </c>
      <c r="T77" s="186" t="s">
        <v>34</v>
      </c>
      <c r="U77" s="186" t="s">
        <v>35</v>
      </c>
      <c r="V77" s="230" t="s">
        <v>897</v>
      </c>
      <c r="W77" s="263"/>
      <c r="X77" s="17">
        <v>8</v>
      </c>
      <c r="Y77" s="17">
        <v>20</v>
      </c>
      <c r="Z77" s="247">
        <f t="shared" si="0"/>
        <v>0.4</v>
      </c>
      <c r="AA77" s="17"/>
      <c r="AB77" s="17"/>
      <c r="AC77" s="17"/>
      <c r="AD77" s="17"/>
    </row>
    <row r="78" spans="1:30" ht="28.8" x14ac:dyDescent="0.3">
      <c r="A78" s="202" t="s">
        <v>98</v>
      </c>
      <c r="B78" s="186" t="s">
        <v>35</v>
      </c>
      <c r="C78" s="186"/>
      <c r="D78" s="186" t="s">
        <v>34</v>
      </c>
      <c r="E78" s="186"/>
      <c r="F78" s="186" t="s">
        <v>35</v>
      </c>
      <c r="G78" s="186"/>
      <c r="H78" s="186"/>
      <c r="I78" s="186" t="s">
        <v>35</v>
      </c>
      <c r="J78" s="186" t="s">
        <v>35</v>
      </c>
      <c r="K78" s="186"/>
      <c r="L78" s="186" t="s">
        <v>695</v>
      </c>
      <c r="M78" s="186" t="s">
        <v>696</v>
      </c>
      <c r="N78" s="186"/>
      <c r="O78" s="186" t="s">
        <v>35</v>
      </c>
      <c r="P78" s="186" t="s">
        <v>35</v>
      </c>
      <c r="Q78" s="186" t="s">
        <v>35</v>
      </c>
      <c r="R78" s="186" t="s">
        <v>35</v>
      </c>
      <c r="S78" s="186" t="s">
        <v>35</v>
      </c>
      <c r="T78" s="186" t="s">
        <v>34</v>
      </c>
      <c r="U78" s="186" t="s">
        <v>35</v>
      </c>
      <c r="V78" s="230" t="s">
        <v>898</v>
      </c>
      <c r="W78" s="263"/>
      <c r="X78" s="17">
        <v>11</v>
      </c>
      <c r="Y78" s="17">
        <v>20</v>
      </c>
      <c r="Z78" s="247">
        <f t="shared" ref="Z78:Z90" si="1">X78/Y78</f>
        <v>0.55000000000000004</v>
      </c>
      <c r="AA78" s="17"/>
      <c r="AB78" s="17"/>
      <c r="AC78" s="17"/>
      <c r="AD78" s="17"/>
    </row>
    <row r="79" spans="1:30" ht="72" x14ac:dyDescent="0.3">
      <c r="A79" s="202" t="s">
        <v>99</v>
      </c>
      <c r="B79" s="186" t="s">
        <v>106</v>
      </c>
      <c r="C79" s="186"/>
      <c r="D79" s="186"/>
      <c r="E79" s="186"/>
      <c r="F79" s="186" t="s">
        <v>697</v>
      </c>
      <c r="G79" s="186" t="s">
        <v>698</v>
      </c>
      <c r="H79" s="186"/>
      <c r="I79" s="186" t="s">
        <v>881</v>
      </c>
      <c r="J79" s="186" t="s">
        <v>699</v>
      </c>
      <c r="K79" s="186"/>
      <c r="L79" s="186"/>
      <c r="M79" s="186"/>
      <c r="N79" s="186"/>
      <c r="O79" s="186" t="s">
        <v>700</v>
      </c>
      <c r="P79" s="186" t="s">
        <v>701</v>
      </c>
      <c r="Q79" s="186" t="s">
        <v>702</v>
      </c>
      <c r="R79" s="186" t="s">
        <v>703</v>
      </c>
      <c r="S79" s="186" t="s">
        <v>704</v>
      </c>
      <c r="T79" s="186" t="s">
        <v>705</v>
      </c>
      <c r="U79" s="186" t="s">
        <v>706</v>
      </c>
      <c r="V79" s="230" t="s">
        <v>707</v>
      </c>
      <c r="W79" s="263"/>
      <c r="X79" s="17"/>
      <c r="Y79" s="17">
        <v>20</v>
      </c>
      <c r="Z79" s="247">
        <f t="shared" si="1"/>
        <v>0</v>
      </c>
      <c r="AA79" s="17"/>
      <c r="AB79" s="17"/>
      <c r="AC79" s="17"/>
      <c r="AD79" s="17"/>
    </row>
    <row r="80" spans="1:30" ht="28.8" x14ac:dyDescent="0.3">
      <c r="A80" s="202" t="s">
        <v>100</v>
      </c>
      <c r="B80" s="186" t="s">
        <v>73</v>
      </c>
      <c r="C80" s="186"/>
      <c r="D80" s="186" t="s">
        <v>708</v>
      </c>
      <c r="E80" s="186"/>
      <c r="F80" s="186"/>
      <c r="G80" s="186"/>
      <c r="H80" s="186"/>
      <c r="I80" s="186"/>
      <c r="J80" s="186"/>
      <c r="K80" s="186"/>
      <c r="L80" s="186"/>
      <c r="M80" s="186"/>
      <c r="N80" s="186" t="s">
        <v>709</v>
      </c>
      <c r="O80" s="186"/>
      <c r="P80" s="186" t="s">
        <v>35</v>
      </c>
      <c r="Q80" s="186"/>
      <c r="R80" s="186"/>
      <c r="S80" s="186"/>
      <c r="T80" s="186"/>
      <c r="U80" s="186"/>
      <c r="V80" s="230"/>
      <c r="W80" s="263"/>
      <c r="X80" s="17"/>
      <c r="Y80" s="17">
        <v>20</v>
      </c>
      <c r="Z80" s="247">
        <f t="shared" si="1"/>
        <v>0</v>
      </c>
      <c r="AA80" s="17"/>
      <c r="AB80" s="17"/>
      <c r="AC80" s="17"/>
      <c r="AD80" s="17"/>
    </row>
    <row r="81" spans="1:30" ht="43.2" x14ac:dyDescent="0.3">
      <c r="A81" s="202" t="s">
        <v>101</v>
      </c>
      <c r="B81" s="186" t="s">
        <v>35</v>
      </c>
      <c r="C81" s="186" t="s">
        <v>35</v>
      </c>
      <c r="D81" s="186" t="s">
        <v>34</v>
      </c>
      <c r="E81" s="186"/>
      <c r="F81" s="186" t="s">
        <v>34</v>
      </c>
      <c r="G81" s="186" t="s">
        <v>35</v>
      </c>
      <c r="H81" s="186" t="s">
        <v>512</v>
      </c>
      <c r="I81" s="186" t="s">
        <v>512</v>
      </c>
      <c r="J81" s="186" t="s">
        <v>710</v>
      </c>
      <c r="K81" s="186" t="s">
        <v>711</v>
      </c>
      <c r="L81" s="186" t="s">
        <v>712</v>
      </c>
      <c r="M81" s="186"/>
      <c r="N81" s="186" t="s">
        <v>713</v>
      </c>
      <c r="O81" s="186" t="s">
        <v>712</v>
      </c>
      <c r="P81" s="186"/>
      <c r="Q81" s="186" t="s">
        <v>512</v>
      </c>
      <c r="R81" s="186" t="s">
        <v>34</v>
      </c>
      <c r="S81" s="186" t="s">
        <v>714</v>
      </c>
      <c r="T81" s="186"/>
      <c r="U81" s="186" t="s">
        <v>560</v>
      </c>
      <c r="V81" s="230" t="s">
        <v>899</v>
      </c>
      <c r="W81" s="263"/>
      <c r="X81" s="17"/>
      <c r="Y81" s="17">
        <v>20</v>
      </c>
      <c r="Z81" s="247">
        <f t="shared" si="1"/>
        <v>0</v>
      </c>
      <c r="AA81" s="17"/>
      <c r="AB81" s="17"/>
      <c r="AC81" s="17"/>
      <c r="AD81" s="17"/>
    </row>
    <row r="82" spans="1:30" x14ac:dyDescent="0.3">
      <c r="A82" s="202" t="s">
        <v>102</v>
      </c>
      <c r="B82" s="186" t="s">
        <v>107</v>
      </c>
      <c r="C82" s="186" t="s">
        <v>715</v>
      </c>
      <c r="D82" s="186" t="s">
        <v>34</v>
      </c>
      <c r="E82" s="186"/>
      <c r="F82" s="186" t="s">
        <v>716</v>
      </c>
      <c r="G82" s="186" t="s">
        <v>107</v>
      </c>
      <c r="H82" s="186"/>
      <c r="I82" s="186"/>
      <c r="J82" s="186" t="s">
        <v>35</v>
      </c>
      <c r="K82" s="186"/>
      <c r="L82" s="186"/>
      <c r="M82" s="186"/>
      <c r="N82" s="186"/>
      <c r="O82" s="186"/>
      <c r="P82" s="186" t="s">
        <v>35</v>
      </c>
      <c r="Q82" s="186"/>
      <c r="R82" s="186"/>
      <c r="S82" s="186" t="s">
        <v>35</v>
      </c>
      <c r="T82" s="186"/>
      <c r="U82" s="186"/>
      <c r="V82" s="230"/>
      <c r="W82" s="263"/>
      <c r="X82" s="17"/>
      <c r="Y82" s="17">
        <v>20</v>
      </c>
      <c r="Z82" s="247">
        <f t="shared" si="1"/>
        <v>0</v>
      </c>
      <c r="AA82" s="17"/>
      <c r="AB82" s="17"/>
      <c r="AC82" s="17"/>
      <c r="AD82" s="17"/>
    </row>
    <row r="83" spans="1:30" ht="28.8" x14ac:dyDescent="0.3">
      <c r="A83" s="202" t="s">
        <v>103</v>
      </c>
      <c r="B83" s="186" t="s">
        <v>35</v>
      </c>
      <c r="C83" s="186"/>
      <c r="D83" s="186"/>
      <c r="E83" s="186"/>
      <c r="F83" s="186"/>
      <c r="G83" s="186" t="s">
        <v>35</v>
      </c>
      <c r="H83" s="186"/>
      <c r="I83" s="186" t="s">
        <v>35</v>
      </c>
      <c r="J83" s="186" t="s">
        <v>35</v>
      </c>
      <c r="K83" s="186"/>
      <c r="L83" s="186"/>
      <c r="M83" s="186"/>
      <c r="N83" s="186"/>
      <c r="O83" s="186"/>
      <c r="P83" s="186" t="s">
        <v>35</v>
      </c>
      <c r="Q83" s="186" t="s">
        <v>35</v>
      </c>
      <c r="R83" s="186"/>
      <c r="S83" s="186" t="s">
        <v>35</v>
      </c>
      <c r="T83" s="186"/>
      <c r="U83" s="186"/>
      <c r="V83" s="230" t="s">
        <v>717</v>
      </c>
      <c r="W83" s="263"/>
      <c r="X83" s="17"/>
      <c r="Y83" s="17">
        <v>20</v>
      </c>
      <c r="Z83" s="247">
        <f t="shared" si="1"/>
        <v>0</v>
      </c>
      <c r="AA83" s="17"/>
      <c r="AB83" s="17"/>
      <c r="AC83" s="17"/>
      <c r="AD83" s="17"/>
    </row>
    <row r="84" spans="1:30" ht="28.8" x14ac:dyDescent="0.3">
      <c r="A84" s="202" t="s">
        <v>104</v>
      </c>
      <c r="B84" s="186" t="s">
        <v>73</v>
      </c>
      <c r="C84" s="186"/>
      <c r="D84" s="186"/>
      <c r="E84" s="186"/>
      <c r="F84" s="186"/>
      <c r="G84" s="186"/>
      <c r="H84" s="186"/>
      <c r="I84" s="186"/>
      <c r="J84" s="186" t="s">
        <v>35</v>
      </c>
      <c r="K84" s="186"/>
      <c r="L84" s="186"/>
      <c r="M84" s="186"/>
      <c r="N84" s="186"/>
      <c r="O84" s="186"/>
      <c r="P84" s="186" t="s">
        <v>35</v>
      </c>
      <c r="Q84" s="186"/>
      <c r="R84" s="186"/>
      <c r="S84" s="186"/>
      <c r="T84" s="186"/>
      <c r="U84" s="186"/>
      <c r="V84" s="230" t="s">
        <v>718</v>
      </c>
      <c r="W84" s="263"/>
      <c r="X84" s="17"/>
      <c r="Y84" s="17">
        <v>20</v>
      </c>
      <c r="Z84" s="247">
        <f t="shared" si="1"/>
        <v>0</v>
      </c>
      <c r="AA84" s="17"/>
      <c r="AB84" s="17"/>
      <c r="AC84" s="17"/>
      <c r="AD84" s="17"/>
    </row>
    <row r="85" spans="1:30" ht="28.8" x14ac:dyDescent="0.3">
      <c r="A85" s="202" t="s">
        <v>105</v>
      </c>
      <c r="B85" s="186" t="s">
        <v>73</v>
      </c>
      <c r="C85" s="186"/>
      <c r="D85" s="186"/>
      <c r="E85" s="186"/>
      <c r="F85" s="186"/>
      <c r="G85" s="186"/>
      <c r="H85" s="186"/>
      <c r="I85" s="186" t="s">
        <v>35</v>
      </c>
      <c r="J85" s="186"/>
      <c r="K85" s="186" t="s">
        <v>719</v>
      </c>
      <c r="L85" s="186"/>
      <c r="M85" s="186"/>
      <c r="N85" s="186"/>
      <c r="O85" s="186"/>
      <c r="P85" s="186"/>
      <c r="Q85" s="186"/>
      <c r="R85" s="186"/>
      <c r="S85" s="186"/>
      <c r="T85" s="186"/>
      <c r="U85" s="186"/>
      <c r="V85" s="230" t="s">
        <v>720</v>
      </c>
      <c r="W85" s="263"/>
      <c r="X85" s="17"/>
      <c r="Y85" s="17">
        <v>20</v>
      </c>
      <c r="Z85" s="247">
        <f t="shared" si="1"/>
        <v>0</v>
      </c>
      <c r="AA85" s="17"/>
      <c r="AB85" s="17"/>
      <c r="AC85" s="17"/>
      <c r="AD85" s="17"/>
    </row>
    <row r="86" spans="1:30" ht="43.2" x14ac:dyDescent="0.3">
      <c r="A86" s="202" t="s">
        <v>16</v>
      </c>
      <c r="B86" s="186" t="s">
        <v>73</v>
      </c>
      <c r="C86" s="186"/>
      <c r="D86" s="186"/>
      <c r="E86" s="186"/>
      <c r="F86" s="186"/>
      <c r="G86" s="186"/>
      <c r="H86" s="186" t="s">
        <v>721</v>
      </c>
      <c r="I86" s="186"/>
      <c r="J86" s="186"/>
      <c r="K86" s="186" t="s">
        <v>722</v>
      </c>
      <c r="L86" s="186"/>
      <c r="M86" s="186"/>
      <c r="N86" s="186"/>
      <c r="O86" s="186"/>
      <c r="P86" s="186"/>
      <c r="Q86" s="186"/>
      <c r="R86" s="186" t="s">
        <v>723</v>
      </c>
      <c r="S86" s="186" t="s">
        <v>724</v>
      </c>
      <c r="T86" s="186"/>
      <c r="U86" s="186"/>
      <c r="V86" s="230"/>
      <c r="W86" s="263"/>
      <c r="X86" s="17"/>
      <c r="Y86" s="17">
        <v>20</v>
      </c>
      <c r="Z86" s="247">
        <f t="shared" si="1"/>
        <v>0</v>
      </c>
      <c r="AA86" s="17"/>
      <c r="AB86" s="17"/>
      <c r="AC86" s="17"/>
      <c r="AD86" s="17"/>
    </row>
    <row r="87" spans="1:30" x14ac:dyDescent="0.3">
      <c r="A87" s="203" t="s">
        <v>108</v>
      </c>
      <c r="B87" s="187"/>
      <c r="C87" s="187"/>
      <c r="D87" s="187"/>
      <c r="E87" s="187"/>
      <c r="F87" s="187"/>
      <c r="G87" s="187"/>
      <c r="H87" s="187"/>
      <c r="I87" s="187"/>
      <c r="J87" s="187"/>
      <c r="K87" s="187"/>
      <c r="L87" s="187"/>
      <c r="M87" s="187"/>
      <c r="N87" s="187"/>
      <c r="O87" s="187"/>
      <c r="P87" s="187"/>
      <c r="Q87" s="187"/>
      <c r="R87" s="187"/>
      <c r="S87" s="187"/>
      <c r="T87" s="187"/>
      <c r="U87" s="187"/>
      <c r="V87" s="231"/>
      <c r="W87" s="264"/>
      <c r="X87" s="18"/>
      <c r="Y87" s="18">
        <v>20</v>
      </c>
      <c r="Z87" s="248">
        <f t="shared" si="1"/>
        <v>0</v>
      </c>
      <c r="AA87" s="18"/>
      <c r="AB87" s="18"/>
      <c r="AC87" s="18"/>
      <c r="AD87" s="18"/>
    </row>
    <row r="88" spans="1:30" ht="86.4" x14ac:dyDescent="0.3">
      <c r="A88" s="204" t="s">
        <v>109</v>
      </c>
      <c r="B88" s="188" t="s">
        <v>112</v>
      </c>
      <c r="C88" s="188" t="s">
        <v>34</v>
      </c>
      <c r="D88" s="188"/>
      <c r="E88" s="188"/>
      <c r="F88" s="188" t="s">
        <v>725</v>
      </c>
      <c r="G88" s="188"/>
      <c r="H88" s="188" t="s">
        <v>726</v>
      </c>
      <c r="I88" s="188" t="s">
        <v>882</v>
      </c>
      <c r="J88" s="188" t="s">
        <v>727</v>
      </c>
      <c r="K88" s="188" t="s">
        <v>728</v>
      </c>
      <c r="L88" s="188" t="s">
        <v>34</v>
      </c>
      <c r="M88" s="188"/>
      <c r="N88" s="188" t="s">
        <v>729</v>
      </c>
      <c r="O88" s="188" t="s">
        <v>34</v>
      </c>
      <c r="P88" s="188" t="s">
        <v>730</v>
      </c>
      <c r="Q88" s="188"/>
      <c r="R88" s="188" t="s">
        <v>35</v>
      </c>
      <c r="S88" s="188" t="s">
        <v>35</v>
      </c>
      <c r="T88" s="188" t="s">
        <v>34</v>
      </c>
      <c r="U88" s="188" t="s">
        <v>731</v>
      </c>
      <c r="V88" s="232" t="s">
        <v>732</v>
      </c>
      <c r="W88" s="265"/>
      <c r="X88" s="20"/>
      <c r="Y88" s="20">
        <v>20</v>
      </c>
      <c r="Z88" s="249">
        <f t="shared" si="1"/>
        <v>0</v>
      </c>
      <c r="AA88" s="20"/>
      <c r="AB88" s="20"/>
      <c r="AC88" s="20"/>
      <c r="AD88" s="20"/>
    </row>
    <row r="89" spans="1:30" ht="28.8" x14ac:dyDescent="0.3">
      <c r="A89" s="204" t="s">
        <v>110</v>
      </c>
      <c r="B89" s="188" t="s">
        <v>35</v>
      </c>
      <c r="C89" s="188" t="s">
        <v>34</v>
      </c>
      <c r="D89" s="188"/>
      <c r="E89" s="188"/>
      <c r="F89" s="188" t="s">
        <v>34</v>
      </c>
      <c r="G89" s="188"/>
      <c r="H89" s="188"/>
      <c r="I89" s="188" t="s">
        <v>882</v>
      </c>
      <c r="J89" s="188" t="s">
        <v>733</v>
      </c>
      <c r="K89" s="188"/>
      <c r="L89" s="188" t="s">
        <v>34</v>
      </c>
      <c r="M89" s="188"/>
      <c r="N89" s="188"/>
      <c r="O89" s="188"/>
      <c r="P89" s="188"/>
      <c r="Q89" s="188"/>
      <c r="R89" s="188" t="s">
        <v>34</v>
      </c>
      <c r="S89" s="188"/>
      <c r="T89" s="188" t="s">
        <v>34</v>
      </c>
      <c r="U89" s="188"/>
      <c r="V89" s="232"/>
      <c r="W89" s="265"/>
      <c r="X89" s="20"/>
      <c r="Y89" s="20">
        <v>20</v>
      </c>
      <c r="Z89" s="249">
        <f t="shared" si="1"/>
        <v>0</v>
      </c>
      <c r="AA89" s="20"/>
      <c r="AB89" s="20"/>
      <c r="AC89" s="20"/>
      <c r="AD89" s="20"/>
    </row>
    <row r="90" spans="1:30" ht="43.2" x14ac:dyDescent="0.3">
      <c r="A90" s="205" t="s">
        <v>111</v>
      </c>
      <c r="B90" s="189" t="s">
        <v>38</v>
      </c>
      <c r="C90" s="189" t="s">
        <v>734</v>
      </c>
      <c r="D90" s="189" t="s">
        <v>735</v>
      </c>
      <c r="E90" s="189"/>
      <c r="F90" s="189" t="s">
        <v>736</v>
      </c>
      <c r="G90" s="189" t="s">
        <v>737</v>
      </c>
      <c r="H90" s="189" t="s">
        <v>738</v>
      </c>
      <c r="I90" s="189"/>
      <c r="J90" s="189"/>
      <c r="K90" s="189" t="s">
        <v>739</v>
      </c>
      <c r="L90" s="189" t="s">
        <v>740</v>
      </c>
      <c r="M90" s="189"/>
      <c r="N90" s="189"/>
      <c r="O90" s="189" t="s">
        <v>741</v>
      </c>
      <c r="P90" s="189" t="s">
        <v>742</v>
      </c>
      <c r="Q90" s="189"/>
      <c r="R90" s="189" t="s">
        <v>743</v>
      </c>
      <c r="S90" s="189" t="s">
        <v>744</v>
      </c>
      <c r="T90" s="189" t="s">
        <v>745</v>
      </c>
      <c r="U90" s="189" t="s">
        <v>746</v>
      </c>
      <c r="V90" s="233" t="s">
        <v>747</v>
      </c>
      <c r="W90" s="265"/>
      <c r="X90" s="20"/>
      <c r="Y90" s="20">
        <v>20</v>
      </c>
      <c r="Z90" s="249">
        <f t="shared" si="1"/>
        <v>0</v>
      </c>
      <c r="AA90" s="20"/>
      <c r="AB90" s="20"/>
      <c r="AC90" s="20"/>
      <c r="AD90" s="20"/>
    </row>
    <row r="91" spans="1:30" x14ac:dyDescent="0.3">
      <c r="A91" s="13"/>
      <c r="B91" s="14"/>
      <c r="C91" s="14"/>
      <c r="D91" s="14"/>
      <c r="E91" s="14"/>
      <c r="F91" s="14"/>
      <c r="G91" s="14"/>
      <c r="H91" s="14"/>
      <c r="I91" s="14"/>
      <c r="J91" s="14"/>
      <c r="K91" s="14"/>
      <c r="L91" s="14"/>
      <c r="M91" s="14"/>
      <c r="N91" s="14"/>
      <c r="O91" s="14"/>
      <c r="P91" s="14"/>
      <c r="Q91" s="14"/>
      <c r="R91" s="14"/>
      <c r="S91" s="14"/>
      <c r="T91" s="14"/>
      <c r="U91" s="14"/>
      <c r="V91" s="234"/>
      <c r="W91" s="234"/>
      <c r="X91" s="14"/>
      <c r="Y91" s="14"/>
      <c r="Z91" s="250"/>
      <c r="AA91" s="14"/>
      <c r="AB91" s="14"/>
      <c r="AC91" s="14"/>
      <c r="AD91" s="14"/>
    </row>
    <row r="92" spans="1:30" x14ac:dyDescent="0.3">
      <c r="A92" s="13"/>
      <c r="B92" s="14"/>
      <c r="C92" s="14"/>
      <c r="D92" s="14"/>
      <c r="E92" s="14"/>
      <c r="F92" s="14"/>
      <c r="G92" s="14"/>
      <c r="H92" s="14"/>
      <c r="I92" s="14"/>
      <c r="J92" s="14"/>
      <c r="K92" s="14"/>
      <c r="L92" s="14"/>
      <c r="M92" s="14"/>
      <c r="N92" s="14"/>
      <c r="O92" s="14"/>
      <c r="P92" s="14"/>
      <c r="Q92" s="14"/>
      <c r="R92" s="14"/>
      <c r="S92" s="14"/>
      <c r="T92" s="14"/>
      <c r="U92" s="14"/>
      <c r="V92" s="234"/>
      <c r="W92" s="234"/>
      <c r="X92" s="14"/>
      <c r="Y92" s="14"/>
      <c r="Z92" s="250"/>
      <c r="AA92" s="14"/>
      <c r="AB92" s="14"/>
      <c r="AC92" s="14"/>
      <c r="AD92" s="14"/>
    </row>
    <row r="93" spans="1:30" x14ac:dyDescent="0.3">
      <c r="A93" s="13"/>
      <c r="B93" s="14"/>
      <c r="C93" s="14"/>
      <c r="D93" s="14"/>
      <c r="E93" s="14"/>
      <c r="F93" s="14"/>
      <c r="G93" s="14"/>
      <c r="H93" s="14"/>
      <c r="I93" s="14"/>
      <c r="J93" s="14"/>
      <c r="K93" s="14"/>
      <c r="L93" s="14"/>
      <c r="M93" s="14"/>
      <c r="N93" s="14"/>
      <c r="O93" s="14"/>
      <c r="P93" s="14"/>
      <c r="Q93" s="14"/>
      <c r="R93" s="14"/>
      <c r="S93" s="14"/>
      <c r="T93" s="14"/>
      <c r="U93" s="14"/>
      <c r="V93" s="234"/>
      <c r="W93" s="234"/>
      <c r="X93" s="14"/>
      <c r="Y93" s="14"/>
      <c r="Z93" s="250"/>
      <c r="AA93" s="14"/>
      <c r="AB93" s="14"/>
      <c r="AC93" s="14"/>
      <c r="AD93" s="14"/>
    </row>
    <row r="94" spans="1:30" x14ac:dyDescent="0.3">
      <c r="A94" s="13"/>
      <c r="B94" s="14"/>
      <c r="C94" s="14"/>
      <c r="D94" s="14"/>
      <c r="E94" s="14"/>
      <c r="F94" s="14"/>
      <c r="G94" s="14"/>
      <c r="H94" s="14"/>
      <c r="I94" s="14"/>
      <c r="J94" s="14"/>
      <c r="K94" s="14"/>
      <c r="L94" s="14"/>
      <c r="M94" s="14"/>
      <c r="N94" s="14"/>
      <c r="O94" s="14"/>
      <c r="P94" s="14"/>
      <c r="Q94" s="14"/>
      <c r="R94" s="14"/>
      <c r="S94" s="14"/>
      <c r="T94" s="14"/>
      <c r="U94" s="14"/>
      <c r="V94" s="234"/>
      <c r="W94" s="234"/>
      <c r="X94" s="14"/>
      <c r="Y94" s="14"/>
      <c r="Z94" s="250"/>
      <c r="AA94" s="14"/>
      <c r="AB94" s="14"/>
      <c r="AC94" s="14"/>
      <c r="AD94" s="14"/>
    </row>
    <row r="95" spans="1:30" x14ac:dyDescent="0.3">
      <c r="A95" s="13"/>
      <c r="B95" s="14"/>
      <c r="C95" s="14"/>
      <c r="D95" s="14"/>
      <c r="E95" s="14"/>
      <c r="F95" s="14"/>
      <c r="G95" s="14"/>
      <c r="H95" s="14"/>
      <c r="I95" s="14"/>
      <c r="J95" s="14"/>
      <c r="K95" s="14"/>
      <c r="L95" s="14"/>
      <c r="M95" s="14"/>
      <c r="N95" s="14"/>
      <c r="O95" s="14"/>
      <c r="P95" s="14"/>
      <c r="Q95" s="14"/>
      <c r="R95" s="14"/>
      <c r="S95" s="14"/>
      <c r="T95" s="14"/>
      <c r="U95" s="14"/>
      <c r="V95" s="234"/>
      <c r="W95" s="234"/>
      <c r="X95" s="14"/>
      <c r="Y95" s="14"/>
      <c r="Z95" s="250"/>
      <c r="AA95" s="14"/>
      <c r="AB95" s="14"/>
      <c r="AC95" s="14"/>
      <c r="AD95" s="14"/>
    </row>
    <row r="96" spans="1:30" x14ac:dyDescent="0.3">
      <c r="A96" s="13"/>
      <c r="B96" s="14"/>
      <c r="C96" s="14"/>
      <c r="D96" s="14"/>
      <c r="E96" s="14"/>
      <c r="F96" s="14"/>
      <c r="G96" s="14"/>
      <c r="H96" s="14"/>
      <c r="I96" s="14"/>
      <c r="J96" s="14"/>
      <c r="K96" s="14"/>
      <c r="L96" s="14"/>
      <c r="M96" s="14"/>
      <c r="N96" s="14"/>
      <c r="O96" s="14"/>
      <c r="P96" s="14"/>
      <c r="Q96" s="14"/>
      <c r="R96" s="14"/>
      <c r="S96" s="14"/>
      <c r="T96" s="14"/>
      <c r="U96" s="14"/>
      <c r="V96" s="234"/>
      <c r="W96" s="234"/>
      <c r="X96" s="14"/>
      <c r="Y96" s="14"/>
      <c r="Z96" s="250"/>
      <c r="AA96" s="14"/>
      <c r="AB96" s="14"/>
      <c r="AC96" s="14"/>
      <c r="AD96" s="14"/>
    </row>
    <row r="97" spans="1:30" x14ac:dyDescent="0.3">
      <c r="A97" s="13"/>
      <c r="B97" s="14"/>
      <c r="C97" s="14"/>
      <c r="D97" s="14"/>
      <c r="E97" s="14"/>
      <c r="F97" s="14"/>
      <c r="G97" s="14"/>
      <c r="H97" s="14"/>
      <c r="I97" s="14"/>
      <c r="J97" s="14"/>
      <c r="K97" s="14"/>
      <c r="L97" s="14"/>
      <c r="M97" s="14"/>
      <c r="N97" s="14"/>
      <c r="O97" s="14"/>
      <c r="P97" s="14"/>
      <c r="Q97" s="14"/>
      <c r="R97" s="14"/>
      <c r="S97" s="14"/>
      <c r="T97" s="14"/>
      <c r="U97" s="14"/>
      <c r="V97" s="234"/>
      <c r="W97" s="234"/>
      <c r="X97" s="14"/>
      <c r="Y97" s="14"/>
      <c r="Z97" s="250"/>
      <c r="AA97" s="14"/>
      <c r="AB97" s="14"/>
      <c r="AC97" s="14"/>
      <c r="AD97" s="14"/>
    </row>
    <row r="98" spans="1:30" x14ac:dyDescent="0.3">
      <c r="A98" s="13"/>
      <c r="B98" s="14"/>
      <c r="C98" s="14"/>
      <c r="D98" s="14"/>
      <c r="E98" s="14"/>
      <c r="F98" s="14"/>
      <c r="G98" s="14"/>
      <c r="H98" s="14"/>
      <c r="I98" s="14"/>
      <c r="J98" s="14"/>
      <c r="K98" s="14"/>
      <c r="L98" s="14"/>
      <c r="M98" s="14"/>
      <c r="N98" s="14"/>
      <c r="O98" s="14"/>
      <c r="P98" s="14"/>
      <c r="Q98" s="14"/>
      <c r="R98" s="14"/>
      <c r="S98" s="14"/>
      <c r="T98" s="14"/>
      <c r="U98" s="14"/>
      <c r="V98" s="234"/>
      <c r="W98" s="234"/>
      <c r="X98" s="14"/>
      <c r="Y98" s="14"/>
      <c r="Z98" s="250"/>
      <c r="AA98" s="14"/>
      <c r="AB98" s="14"/>
      <c r="AC98" s="14"/>
      <c r="AD98" s="14"/>
    </row>
    <row r="99" spans="1:30" x14ac:dyDescent="0.3">
      <c r="A99" s="13"/>
      <c r="B99" s="14"/>
      <c r="C99" s="14"/>
      <c r="D99" s="14"/>
      <c r="E99" s="14"/>
      <c r="F99" s="14"/>
      <c r="G99" s="14"/>
      <c r="H99" s="14"/>
      <c r="I99" s="14"/>
      <c r="J99" s="14"/>
      <c r="K99" s="14"/>
      <c r="L99" s="14"/>
      <c r="M99" s="14"/>
      <c r="N99" s="14"/>
      <c r="O99" s="14"/>
      <c r="P99" s="14"/>
      <c r="Q99" s="14"/>
      <c r="R99" s="14"/>
      <c r="S99" s="14"/>
      <c r="T99" s="14"/>
      <c r="U99" s="14"/>
      <c r="V99" s="234"/>
      <c r="W99" s="234"/>
      <c r="X99" s="14"/>
      <c r="Y99" s="14"/>
      <c r="Z99" s="250"/>
      <c r="AA99" s="14"/>
      <c r="AB99" s="14"/>
      <c r="AC99" s="14"/>
      <c r="AD99" s="14"/>
    </row>
    <row r="100" spans="1:30" x14ac:dyDescent="0.3">
      <c r="A100" s="13"/>
      <c r="B100" s="14"/>
      <c r="C100" s="14"/>
      <c r="D100" s="14"/>
      <c r="E100" s="14"/>
      <c r="F100" s="14"/>
      <c r="G100" s="14"/>
      <c r="H100" s="14"/>
      <c r="I100" s="14"/>
      <c r="J100" s="14"/>
      <c r="K100" s="14"/>
      <c r="L100" s="14"/>
      <c r="M100" s="14"/>
      <c r="N100" s="14"/>
      <c r="O100" s="14"/>
      <c r="P100" s="14"/>
      <c r="Q100" s="14"/>
      <c r="R100" s="14"/>
      <c r="S100" s="14"/>
      <c r="T100" s="14"/>
      <c r="U100" s="14"/>
      <c r="V100" s="234"/>
      <c r="W100" s="234"/>
      <c r="X100" s="14"/>
      <c r="Y100" s="14"/>
      <c r="Z100" s="250"/>
      <c r="AA100" s="14"/>
      <c r="AB100" s="14"/>
      <c r="AC100" s="14"/>
      <c r="AD100" s="14"/>
    </row>
    <row r="101" spans="1:30" x14ac:dyDescent="0.3">
      <c r="A101" s="13"/>
      <c r="B101" s="14"/>
      <c r="C101" s="14"/>
      <c r="D101" s="14"/>
      <c r="E101" s="14"/>
      <c r="F101" s="14"/>
      <c r="G101" s="14"/>
      <c r="H101" s="14"/>
      <c r="I101" s="14"/>
      <c r="J101" s="14"/>
      <c r="K101" s="14"/>
      <c r="L101" s="14"/>
      <c r="M101" s="14"/>
      <c r="N101" s="14"/>
      <c r="O101" s="14"/>
      <c r="P101" s="14"/>
      <c r="Q101" s="14"/>
      <c r="R101" s="14"/>
      <c r="S101" s="14"/>
      <c r="T101" s="14"/>
      <c r="U101" s="14"/>
      <c r="V101" s="234"/>
      <c r="W101" s="234"/>
      <c r="X101" s="14"/>
      <c r="Y101" s="14"/>
      <c r="Z101" s="250"/>
      <c r="AA101" s="14"/>
      <c r="AB101" s="14"/>
      <c r="AC101" s="14"/>
      <c r="AD101" s="14"/>
    </row>
    <row r="102" spans="1:30" x14ac:dyDescent="0.3">
      <c r="A102" s="13"/>
      <c r="B102" s="14"/>
      <c r="C102" s="14"/>
      <c r="D102" s="14"/>
      <c r="E102" s="14"/>
      <c r="F102" s="14"/>
      <c r="G102" s="14"/>
      <c r="H102" s="14"/>
      <c r="I102" s="14"/>
      <c r="J102" s="14"/>
      <c r="K102" s="14"/>
      <c r="L102" s="14"/>
      <c r="M102" s="14"/>
      <c r="N102" s="14"/>
      <c r="O102" s="14"/>
      <c r="P102" s="14"/>
      <c r="Q102" s="14"/>
      <c r="R102" s="14"/>
      <c r="S102" s="14"/>
      <c r="T102" s="14"/>
      <c r="U102" s="14"/>
      <c r="V102" s="234"/>
      <c r="W102" s="234"/>
      <c r="X102" s="14"/>
      <c r="Y102" s="14"/>
      <c r="Z102" s="250"/>
      <c r="AA102" s="14"/>
      <c r="AB102" s="14"/>
      <c r="AC102" s="14"/>
      <c r="AD102" s="14"/>
    </row>
    <row r="103" spans="1:30" x14ac:dyDescent="0.3">
      <c r="A103" s="13"/>
      <c r="B103" s="14"/>
      <c r="C103" s="14"/>
      <c r="D103" s="14"/>
      <c r="E103" s="14"/>
      <c r="F103" s="14"/>
      <c r="G103" s="14"/>
      <c r="H103" s="14"/>
      <c r="I103" s="14"/>
      <c r="J103" s="14"/>
      <c r="K103" s="14"/>
      <c r="L103" s="14"/>
      <c r="M103" s="14"/>
      <c r="N103" s="14"/>
      <c r="O103" s="14"/>
      <c r="P103" s="14"/>
      <c r="Q103" s="14"/>
      <c r="R103" s="14"/>
      <c r="S103" s="14"/>
      <c r="T103" s="14"/>
      <c r="U103" s="14"/>
      <c r="V103" s="234"/>
      <c r="W103" s="234"/>
      <c r="X103" s="14"/>
      <c r="Y103" s="14"/>
      <c r="Z103" s="250"/>
      <c r="AA103" s="14"/>
      <c r="AB103" s="14"/>
      <c r="AC103" s="14"/>
      <c r="AD103" s="14"/>
    </row>
    <row r="104" spans="1:30" x14ac:dyDescent="0.3">
      <c r="A104" s="13"/>
      <c r="B104" s="14"/>
      <c r="C104" s="14"/>
      <c r="D104" s="14"/>
      <c r="E104" s="14"/>
      <c r="F104" s="14"/>
      <c r="G104" s="14"/>
      <c r="H104" s="14"/>
      <c r="I104" s="14"/>
      <c r="J104" s="14"/>
      <c r="K104" s="14"/>
      <c r="L104" s="14"/>
      <c r="M104" s="14"/>
      <c r="N104" s="14"/>
      <c r="O104" s="14"/>
      <c r="P104" s="14"/>
      <c r="Q104" s="14"/>
      <c r="R104" s="14"/>
      <c r="S104" s="14"/>
      <c r="T104" s="14"/>
      <c r="U104" s="14"/>
      <c r="V104" s="234"/>
      <c r="W104" s="234"/>
      <c r="X104" s="14"/>
      <c r="Y104" s="14"/>
      <c r="Z104" s="250"/>
      <c r="AA104" s="14"/>
      <c r="AB104" s="14"/>
      <c r="AC104" s="14"/>
      <c r="AD104" s="14"/>
    </row>
    <row r="105" spans="1:30" x14ac:dyDescent="0.3">
      <c r="A105" s="13"/>
      <c r="B105" s="14"/>
      <c r="C105" s="14"/>
      <c r="D105" s="14"/>
      <c r="E105" s="14"/>
      <c r="F105" s="14"/>
      <c r="G105" s="14"/>
      <c r="H105" s="14"/>
      <c r="I105" s="14"/>
      <c r="J105" s="14"/>
      <c r="K105" s="14"/>
      <c r="L105" s="14"/>
      <c r="M105" s="14"/>
      <c r="N105" s="14"/>
      <c r="O105" s="14"/>
      <c r="P105" s="14"/>
      <c r="Q105" s="14"/>
      <c r="R105" s="14"/>
      <c r="S105" s="14"/>
      <c r="T105" s="14"/>
      <c r="U105" s="14"/>
      <c r="V105" s="234"/>
      <c r="W105" s="234"/>
      <c r="X105" s="14"/>
      <c r="Y105" s="14"/>
      <c r="Z105" s="250"/>
      <c r="AA105" s="14"/>
      <c r="AB105" s="14"/>
      <c r="AC105" s="14"/>
      <c r="AD105" s="14"/>
    </row>
  </sheetData>
  <pageMargins left="0.39370078740157483" right="0.39370078740157483" top="0.39370078740157483" bottom="0.39370078740157483" header="0.31496062992125984" footer="0.31496062992125984"/>
  <pageSetup paperSize="9" scale="22"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topLeftCell="A6" zoomScale="90" zoomScaleNormal="90" workbookViewId="0">
      <selection activeCell="L147" sqref="L147"/>
    </sheetView>
  </sheetViews>
  <sheetFormatPr defaultColWidth="9.109375" defaultRowHeight="14.4" x14ac:dyDescent="0.3"/>
  <cols>
    <col min="1" max="1" width="4.44140625" style="23" customWidth="1"/>
    <col min="2" max="2" width="45.6640625" style="2" customWidth="1"/>
    <col min="3" max="3" width="11.44140625" style="4" bestFit="1" customWidth="1"/>
    <col min="4" max="4" width="18.5546875" style="4" customWidth="1"/>
    <col min="5"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259</v>
      </c>
      <c r="D3" s="71"/>
      <c r="E3" s="71"/>
      <c r="F3" s="71"/>
      <c r="G3" s="71"/>
      <c r="H3" s="71"/>
      <c r="I3" s="68"/>
      <c r="J3" s="68"/>
      <c r="K3" s="68"/>
      <c r="L3" s="68"/>
      <c r="M3" s="68"/>
    </row>
    <row r="4" spans="1:14" ht="15" x14ac:dyDescent="0.25">
      <c r="B4" s="6" t="s">
        <v>185</v>
      </c>
      <c r="C4" s="70">
        <v>8</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1</v>
      </c>
      <c r="D10" s="35"/>
      <c r="E10" s="35"/>
      <c r="F10" s="35"/>
      <c r="G10" s="49"/>
      <c r="H10" s="54"/>
      <c r="I10" s="44"/>
      <c r="J10" s="35"/>
      <c r="K10" s="35"/>
      <c r="L10" s="35"/>
      <c r="M10" s="49"/>
    </row>
    <row r="11" spans="1:14" ht="15" x14ac:dyDescent="0.25">
      <c r="A11" s="30"/>
      <c r="B11" s="31" t="s">
        <v>119</v>
      </c>
      <c r="C11" s="44"/>
      <c r="D11" s="35"/>
      <c r="E11" s="35"/>
      <c r="F11" s="35"/>
      <c r="G11" s="49"/>
      <c r="H11" s="54"/>
      <c r="I11" s="61">
        <v>7</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ht="15" x14ac:dyDescent="0.25">
      <c r="A14" s="30"/>
      <c r="B14" s="31" t="s">
        <v>120</v>
      </c>
      <c r="C14" s="61"/>
      <c r="D14" s="35"/>
      <c r="E14" s="35"/>
      <c r="F14" s="35"/>
      <c r="G14" s="49"/>
      <c r="H14" s="54"/>
      <c r="I14" s="61"/>
      <c r="J14" s="35"/>
      <c r="K14" s="35"/>
      <c r="L14" s="35"/>
      <c r="M14" s="49"/>
    </row>
    <row r="15" spans="1:14" ht="15" x14ac:dyDescent="0.25">
      <c r="A15" s="30"/>
      <c r="B15" s="31" t="s">
        <v>121</v>
      </c>
      <c r="C15" s="61"/>
      <c r="D15" s="35"/>
      <c r="E15" s="35"/>
      <c r="F15" s="35"/>
      <c r="G15" s="49"/>
      <c r="H15" s="54"/>
      <c r="I15" s="61"/>
      <c r="J15" s="35"/>
      <c r="K15" s="35"/>
      <c r="L15" s="35"/>
      <c r="M15" s="49"/>
    </row>
    <row r="16" spans="1:14" ht="15" x14ac:dyDescent="0.25">
      <c r="A16" s="30"/>
      <c r="B16" s="31" t="s">
        <v>122</v>
      </c>
      <c r="C16" s="61"/>
      <c r="D16" s="35"/>
      <c r="E16" s="35"/>
      <c r="F16" s="35"/>
      <c r="G16" s="49"/>
      <c r="H16" s="54"/>
      <c r="I16" s="61"/>
      <c r="J16" s="35"/>
      <c r="K16" s="35"/>
      <c r="L16" s="35"/>
      <c r="M16" s="49"/>
    </row>
    <row r="17" spans="1:13" ht="15" x14ac:dyDescent="0.25">
      <c r="A17" s="30"/>
      <c r="B17" s="31" t="s">
        <v>123</v>
      </c>
      <c r="C17" s="61"/>
      <c r="D17" s="35"/>
      <c r="E17" s="35"/>
      <c r="F17" s="35"/>
      <c r="G17" s="49"/>
      <c r="H17" s="54"/>
      <c r="I17" s="61"/>
      <c r="J17" s="35"/>
      <c r="K17" s="35"/>
      <c r="L17" s="35"/>
      <c r="M17" s="49"/>
    </row>
    <row r="18" spans="1:13" ht="15" x14ac:dyDescent="0.25">
      <c r="A18" s="30"/>
      <c r="B18" s="31" t="s">
        <v>124</v>
      </c>
      <c r="C18" s="61">
        <v>1</v>
      </c>
      <c r="D18" s="35"/>
      <c r="E18" s="35"/>
      <c r="F18" s="35"/>
      <c r="G18" s="49"/>
      <c r="H18" s="54"/>
      <c r="I18" s="61">
        <v>7</v>
      </c>
      <c r="J18" s="35"/>
      <c r="K18" s="35"/>
      <c r="L18" s="35"/>
      <c r="M18" s="49"/>
    </row>
    <row r="19" spans="1:13" x14ac:dyDescent="0.3">
      <c r="A19" s="30"/>
      <c r="B19" s="31" t="s">
        <v>125</v>
      </c>
      <c r="C19" s="61"/>
      <c r="D19" s="35"/>
      <c r="E19" s="35"/>
      <c r="F19" s="35"/>
      <c r="G19" s="49"/>
      <c r="H19" s="54"/>
      <c r="I19" s="61">
        <v>1</v>
      </c>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v>0</v>
      </c>
      <c r="D22" s="35"/>
      <c r="E22" s="35"/>
      <c r="F22" s="35"/>
      <c r="G22" s="49"/>
      <c r="H22" s="54"/>
      <c r="I22" s="61">
        <v>6</v>
      </c>
      <c r="J22" s="35"/>
      <c r="K22" s="35"/>
      <c r="L22" s="35"/>
      <c r="M22" s="49"/>
    </row>
    <row r="23" spans="1:13" x14ac:dyDescent="0.3">
      <c r="A23" s="30"/>
      <c r="B23" s="31" t="s">
        <v>90</v>
      </c>
      <c r="C23" s="61">
        <v>1</v>
      </c>
      <c r="D23" s="35"/>
      <c r="E23" s="35"/>
      <c r="F23" s="35"/>
      <c r="G23" s="49"/>
      <c r="H23" s="54"/>
      <c r="I23" s="61">
        <v>1</v>
      </c>
      <c r="J23" s="35"/>
      <c r="K23" s="35"/>
      <c r="L23" s="35"/>
      <c r="M23" s="49"/>
    </row>
    <row r="24" spans="1:13" x14ac:dyDescent="0.3">
      <c r="A24" s="30"/>
      <c r="B24" s="31" t="s">
        <v>91</v>
      </c>
      <c r="C24" s="61">
        <v>0</v>
      </c>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1</v>
      </c>
      <c r="J29" s="35"/>
      <c r="K29" s="35"/>
      <c r="L29" s="35"/>
      <c r="M29" s="49"/>
    </row>
    <row r="30" spans="1:13" x14ac:dyDescent="0.3">
      <c r="A30" s="30"/>
      <c r="B30" s="34">
        <v>8</v>
      </c>
      <c r="C30" s="61"/>
      <c r="D30" s="35"/>
      <c r="E30" s="35"/>
      <c r="F30" s="35"/>
      <c r="G30" s="49"/>
      <c r="H30" s="54"/>
      <c r="I30" s="61">
        <v>5</v>
      </c>
      <c r="J30" s="35"/>
      <c r="K30" s="35"/>
      <c r="L30" s="35"/>
      <c r="M30" s="49"/>
    </row>
    <row r="31" spans="1:13" x14ac:dyDescent="0.3">
      <c r="A31" s="30"/>
      <c r="B31" s="34">
        <v>9</v>
      </c>
      <c r="C31" s="61">
        <v>1</v>
      </c>
      <c r="D31" s="35"/>
      <c r="E31" s="35"/>
      <c r="F31" s="35"/>
      <c r="G31" s="49"/>
      <c r="H31" s="54"/>
      <c r="I31" s="61">
        <v>1</v>
      </c>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v>1</v>
      </c>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v>1</v>
      </c>
      <c r="D61" s="35"/>
      <c r="E61" s="35"/>
      <c r="F61" s="35"/>
      <c r="G61" s="49"/>
      <c r="H61" s="54"/>
      <c r="I61" s="61">
        <v>6</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v>1</v>
      </c>
      <c r="D68" s="35"/>
      <c r="E68" s="35"/>
      <c r="F68" s="35"/>
      <c r="G68" s="49"/>
      <c r="H68" s="54"/>
      <c r="I68" s="61">
        <v>5</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115.2" x14ac:dyDescent="0.3">
      <c r="A73" s="30">
        <v>8</v>
      </c>
      <c r="B73" s="31" t="s">
        <v>134</v>
      </c>
      <c r="C73" s="76"/>
      <c r="D73" s="61"/>
      <c r="E73" s="35"/>
      <c r="F73" s="35"/>
      <c r="G73" s="49"/>
      <c r="H73" s="54"/>
      <c r="I73" s="76"/>
      <c r="J73" s="61" t="s">
        <v>825</v>
      </c>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v>1</v>
      </c>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v>1</v>
      </c>
      <c r="F109" s="84"/>
      <c r="G109" s="82"/>
      <c r="H109" s="54"/>
      <c r="I109" s="61"/>
      <c r="J109" s="61"/>
      <c r="K109" s="61"/>
      <c r="L109" s="61">
        <v>4</v>
      </c>
      <c r="M109" s="49"/>
    </row>
    <row r="110" spans="1:13" x14ac:dyDescent="0.3">
      <c r="A110" s="30"/>
      <c r="B110" s="31" t="s">
        <v>158</v>
      </c>
      <c r="C110" s="61"/>
      <c r="D110" s="61"/>
      <c r="E110" s="61"/>
      <c r="F110" s="61"/>
      <c r="G110" s="82"/>
      <c r="H110" s="54"/>
      <c r="I110" s="61"/>
      <c r="J110" s="61"/>
      <c r="K110" s="61">
        <v>3</v>
      </c>
      <c r="L110" s="61">
        <v>2</v>
      </c>
      <c r="M110" s="49"/>
    </row>
    <row r="111" spans="1:13" x14ac:dyDescent="0.3">
      <c r="A111" s="30"/>
      <c r="B111" s="31" t="s">
        <v>159</v>
      </c>
      <c r="C111" s="61">
        <v>1</v>
      </c>
      <c r="D111" s="61"/>
      <c r="E111" s="61"/>
      <c r="F111" s="61"/>
      <c r="G111" s="82"/>
      <c r="H111" s="54"/>
      <c r="I111" s="61">
        <v>1</v>
      </c>
      <c r="J111" s="61"/>
      <c r="K111" s="61">
        <v>2</v>
      </c>
      <c r="L111" s="61">
        <v>3</v>
      </c>
      <c r="M111" s="49"/>
    </row>
    <row r="112" spans="1:13" x14ac:dyDescent="0.3">
      <c r="A112" s="30"/>
      <c r="B112" s="31" t="s">
        <v>160</v>
      </c>
      <c r="C112" s="61">
        <v>1</v>
      </c>
      <c r="D112" s="61"/>
      <c r="E112" s="61"/>
      <c r="F112" s="61"/>
      <c r="G112" s="82"/>
      <c r="H112" s="54"/>
      <c r="I112" s="61"/>
      <c r="J112" s="61">
        <v>2</v>
      </c>
      <c r="K112" s="61">
        <v>4</v>
      </c>
      <c r="L112" s="61">
        <v>1</v>
      </c>
      <c r="M112" s="49"/>
    </row>
    <row r="113" spans="1:13" x14ac:dyDescent="0.3">
      <c r="A113" s="30"/>
      <c r="B113" s="31" t="s">
        <v>161</v>
      </c>
      <c r="C113" s="61"/>
      <c r="D113" s="61">
        <v>1</v>
      </c>
      <c r="E113" s="61"/>
      <c r="F113" s="61"/>
      <c r="G113" s="82"/>
      <c r="H113" s="54"/>
      <c r="I113" s="61"/>
      <c r="J113" s="61">
        <v>1</v>
      </c>
      <c r="K113" s="61">
        <v>2</v>
      </c>
      <c r="L113" s="61">
        <v>2</v>
      </c>
      <c r="M113" s="49"/>
    </row>
    <row r="114" spans="1:13" x14ac:dyDescent="0.3">
      <c r="A114" s="30"/>
      <c r="B114" s="31" t="s">
        <v>162</v>
      </c>
      <c r="C114" s="61"/>
      <c r="D114" s="61"/>
      <c r="E114" s="61">
        <v>1</v>
      </c>
      <c r="F114" s="61"/>
      <c r="G114" s="82"/>
      <c r="H114" s="54"/>
      <c r="I114" s="61"/>
      <c r="J114" s="61"/>
      <c r="K114" s="61">
        <v>3</v>
      </c>
      <c r="L114" s="61">
        <v>3</v>
      </c>
      <c r="M114" s="49"/>
    </row>
    <row r="115" spans="1:13" x14ac:dyDescent="0.3">
      <c r="A115" s="30"/>
      <c r="B115" s="31" t="s">
        <v>163</v>
      </c>
      <c r="C115" s="61"/>
      <c r="D115" s="61">
        <v>1</v>
      </c>
      <c r="E115" s="61"/>
      <c r="F115" s="61"/>
      <c r="G115" s="82"/>
      <c r="H115" s="54"/>
      <c r="I115" s="61"/>
      <c r="J115" s="61"/>
      <c r="K115" s="61">
        <v>2</v>
      </c>
      <c r="L115" s="61">
        <v>3</v>
      </c>
      <c r="M115" s="49"/>
    </row>
    <row r="116" spans="1:13" x14ac:dyDescent="0.3">
      <c r="A116" s="30"/>
      <c r="B116" s="31" t="s">
        <v>164</v>
      </c>
      <c r="C116" s="61"/>
      <c r="D116" s="61"/>
      <c r="E116" s="61">
        <v>1</v>
      </c>
      <c r="F116" s="61"/>
      <c r="G116" s="82"/>
      <c r="H116" s="54"/>
      <c r="I116" s="61"/>
      <c r="J116" s="61"/>
      <c r="K116" s="61"/>
      <c r="L116" s="61">
        <v>5</v>
      </c>
      <c r="M116" s="49"/>
    </row>
    <row r="117" spans="1:13" x14ac:dyDescent="0.3">
      <c r="A117" s="30"/>
      <c r="B117" s="31" t="s">
        <v>165</v>
      </c>
      <c r="C117" s="60"/>
      <c r="D117" s="60"/>
      <c r="E117" s="60"/>
      <c r="F117" s="60"/>
      <c r="G117" s="67"/>
      <c r="H117" s="52"/>
      <c r="I117" s="60"/>
      <c r="J117" s="60"/>
      <c r="K117" s="60"/>
      <c r="L117" s="60"/>
      <c r="M117" s="60" t="s">
        <v>821</v>
      </c>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t="s">
        <v>819</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129.6" x14ac:dyDescent="0.3">
      <c r="A122" s="30"/>
      <c r="B122" s="31" t="s">
        <v>166</v>
      </c>
      <c r="C122" s="85"/>
      <c r="D122" s="80"/>
      <c r="E122" s="35"/>
      <c r="F122" s="35"/>
      <c r="G122" s="49"/>
      <c r="H122" s="54"/>
      <c r="I122" s="85">
        <v>2</v>
      </c>
      <c r="J122" s="80" t="s">
        <v>822</v>
      </c>
      <c r="K122" s="35"/>
      <c r="L122" s="35"/>
      <c r="M122" s="49"/>
    </row>
    <row r="123" spans="1:13" ht="100.8" x14ac:dyDescent="0.3">
      <c r="A123" s="30"/>
      <c r="B123" s="31" t="s">
        <v>167</v>
      </c>
      <c r="C123" s="85">
        <v>1</v>
      </c>
      <c r="D123" s="80" t="s">
        <v>818</v>
      </c>
      <c r="E123" s="86"/>
      <c r="F123" s="86"/>
      <c r="G123" s="49"/>
      <c r="H123" s="87"/>
      <c r="I123" s="85">
        <v>2</v>
      </c>
      <c r="J123" s="80" t="s">
        <v>820</v>
      </c>
      <c r="K123" s="86"/>
      <c r="L123" s="86"/>
      <c r="M123" s="49"/>
    </row>
    <row r="124" spans="1:13" x14ac:dyDescent="0.3">
      <c r="A124" s="30"/>
      <c r="B124" s="31" t="s">
        <v>16</v>
      </c>
      <c r="C124" s="76"/>
      <c r="D124" s="80"/>
      <c r="E124" s="86"/>
      <c r="F124" s="86"/>
      <c r="G124" s="49"/>
      <c r="H124" s="87"/>
      <c r="I124" s="85"/>
      <c r="J124" s="80" t="s">
        <v>823</v>
      </c>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3</v>
      </c>
      <c r="J127" s="35"/>
      <c r="K127" s="35"/>
      <c r="L127" s="35"/>
      <c r="M127" s="49"/>
    </row>
    <row r="128" spans="1:13" x14ac:dyDescent="0.3">
      <c r="A128" s="30"/>
      <c r="B128" s="31" t="s">
        <v>132</v>
      </c>
      <c r="C128" s="61"/>
      <c r="D128" s="35"/>
      <c r="E128" s="35"/>
      <c r="F128" s="35"/>
      <c r="G128" s="49"/>
      <c r="H128" s="54"/>
      <c r="I128" s="61">
        <v>3</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3</v>
      </c>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v>2</v>
      </c>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144" x14ac:dyDescent="0.3">
      <c r="A136" s="30"/>
      <c r="B136" s="31" t="s">
        <v>165</v>
      </c>
      <c r="C136" s="44"/>
      <c r="D136" s="61"/>
      <c r="E136" s="35"/>
      <c r="F136" s="35"/>
      <c r="G136" s="49"/>
      <c r="H136" s="54"/>
      <c r="I136" s="61">
        <v>1</v>
      </c>
      <c r="J136" s="61" t="s">
        <v>824</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v>1</v>
      </c>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v>3</v>
      </c>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t="s">
        <v>826</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F7" sqref="F7"/>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15" x14ac:dyDescent="0.25">
      <c r="B3" s="6" t="s">
        <v>184</v>
      </c>
      <c r="C3" s="70" t="s">
        <v>794</v>
      </c>
      <c r="D3" s="71"/>
      <c r="E3" s="71"/>
      <c r="F3" s="71"/>
      <c r="G3" s="71"/>
      <c r="H3" s="71"/>
      <c r="I3" s="68"/>
      <c r="J3" s="68"/>
      <c r="K3" s="68"/>
      <c r="L3" s="68"/>
      <c r="M3" s="68"/>
    </row>
    <row r="4" spans="1:14" ht="15" x14ac:dyDescent="0.25">
      <c r="B4" s="6" t="s">
        <v>185</v>
      </c>
      <c r="C4" s="70">
        <v>1</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1</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1</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1</v>
      </c>
      <c r="J22" s="35"/>
      <c r="K22" s="35"/>
      <c r="L22" s="35"/>
      <c r="M22" s="49"/>
    </row>
    <row r="23" spans="1:13" x14ac:dyDescent="0.3">
      <c r="A23" s="30"/>
      <c r="B23" s="31" t="s">
        <v>90</v>
      </c>
      <c r="C23" s="61"/>
      <c r="D23" s="35"/>
      <c r="E23" s="35"/>
      <c r="F23" s="35"/>
      <c r="G23" s="49"/>
      <c r="H23" s="54"/>
      <c r="I23" s="61">
        <v>0</v>
      </c>
      <c r="J23" s="35"/>
      <c r="K23" s="35"/>
      <c r="L23" s="35"/>
      <c r="M23" s="49"/>
    </row>
    <row r="24" spans="1:13" x14ac:dyDescent="0.3">
      <c r="A24" s="30"/>
      <c r="B24" s="31" t="s">
        <v>91</v>
      </c>
      <c r="C24" s="61"/>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1</v>
      </c>
      <c r="J29" s="35"/>
      <c r="K29" s="35"/>
      <c r="L29" s="35"/>
      <c r="M29" s="49"/>
    </row>
    <row r="30" spans="1:13" x14ac:dyDescent="0.3">
      <c r="A30" s="30"/>
      <c r="B30" s="34">
        <v>8</v>
      </c>
      <c r="C30" s="61"/>
      <c r="D30" s="35"/>
      <c r="E30" s="35"/>
      <c r="F30" s="35"/>
      <c r="G30" s="49"/>
      <c r="H30" s="54"/>
      <c r="I30" s="61"/>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1</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1</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28.8" x14ac:dyDescent="0.3">
      <c r="A73" s="30">
        <v>8</v>
      </c>
      <c r="B73" s="31" t="s">
        <v>134</v>
      </c>
      <c r="C73" s="76"/>
      <c r="D73" s="61"/>
      <c r="E73" s="35"/>
      <c r="F73" s="35"/>
      <c r="G73" s="49"/>
      <c r="H73" s="54"/>
      <c r="I73" s="76"/>
      <c r="J73" s="61"/>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c r="L109" s="61"/>
      <c r="M109" s="49"/>
    </row>
    <row r="110" spans="1:13" x14ac:dyDescent="0.3">
      <c r="A110" s="30"/>
      <c r="B110" s="31" t="s">
        <v>158</v>
      </c>
      <c r="C110" s="61"/>
      <c r="D110" s="61"/>
      <c r="E110" s="61"/>
      <c r="F110" s="61"/>
      <c r="G110" s="82"/>
      <c r="H110" s="54"/>
      <c r="I110" s="61"/>
      <c r="J110" s="61"/>
      <c r="K110" s="61"/>
      <c r="L110" s="61"/>
      <c r="M110" s="49"/>
    </row>
    <row r="111" spans="1:13" x14ac:dyDescent="0.3">
      <c r="A111" s="30"/>
      <c r="B111" s="31" t="s">
        <v>159</v>
      </c>
      <c r="C111" s="61"/>
      <c r="D111" s="61"/>
      <c r="E111" s="61"/>
      <c r="F111" s="61"/>
      <c r="G111" s="82"/>
      <c r="H111" s="54"/>
      <c r="I111" s="61"/>
      <c r="J111" s="61"/>
      <c r="K111" s="61"/>
      <c r="L111" s="61"/>
      <c r="M111" s="49"/>
    </row>
    <row r="112" spans="1:13" x14ac:dyDescent="0.3">
      <c r="A112" s="30"/>
      <c r="B112" s="31" t="s">
        <v>160</v>
      </c>
      <c r="C112" s="61"/>
      <c r="D112" s="61"/>
      <c r="E112" s="61"/>
      <c r="F112" s="61"/>
      <c r="G112" s="82"/>
      <c r="H112" s="54"/>
      <c r="I112" s="61"/>
      <c r="J112" s="61"/>
      <c r="K112" s="61"/>
      <c r="L112" s="61"/>
      <c r="M112" s="49"/>
    </row>
    <row r="113" spans="1:13" x14ac:dyDescent="0.3">
      <c r="A113" s="30"/>
      <c r="B113" s="31" t="s">
        <v>161</v>
      </c>
      <c r="C113" s="61"/>
      <c r="D113" s="61"/>
      <c r="E113" s="61"/>
      <c r="F113" s="61"/>
      <c r="G113" s="82"/>
      <c r="H113" s="54"/>
      <c r="I113" s="61"/>
      <c r="J113" s="61"/>
      <c r="K113" s="61"/>
      <c r="L113" s="61"/>
      <c r="M113" s="49"/>
    </row>
    <row r="114" spans="1:13" x14ac:dyDescent="0.3">
      <c r="A114" s="30"/>
      <c r="B114" s="31" t="s">
        <v>162</v>
      </c>
      <c r="C114" s="61"/>
      <c r="D114" s="61"/>
      <c r="E114" s="61"/>
      <c r="F114" s="61"/>
      <c r="G114" s="82"/>
      <c r="H114" s="54"/>
      <c r="I114" s="61"/>
      <c r="J114" s="61"/>
      <c r="K114" s="61"/>
      <c r="L114" s="61"/>
      <c r="M114" s="49"/>
    </row>
    <row r="115" spans="1:13" x14ac:dyDescent="0.3">
      <c r="A115" s="30"/>
      <c r="B115" s="31" t="s">
        <v>163</v>
      </c>
      <c r="C115" s="61"/>
      <c r="D115" s="61"/>
      <c r="E115" s="61"/>
      <c r="F115" s="61"/>
      <c r="G115" s="82"/>
      <c r="H115" s="54"/>
      <c r="I115" s="61"/>
      <c r="J115" s="61"/>
      <c r="K115" s="61"/>
      <c r="L115" s="61"/>
      <c r="M115" s="49"/>
    </row>
    <row r="116" spans="1:13" x14ac:dyDescent="0.3">
      <c r="A116" s="30"/>
      <c r="B116" s="31" t="s">
        <v>164</v>
      </c>
      <c r="C116" s="61"/>
      <c r="D116" s="61"/>
      <c r="E116" s="61"/>
      <c r="F116" s="61"/>
      <c r="G116" s="82"/>
      <c r="H116" s="54"/>
      <c r="I116" s="61"/>
      <c r="J116" s="61"/>
      <c r="K116" s="61"/>
      <c r="L116" s="61"/>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x14ac:dyDescent="0.3">
      <c r="A122" s="30"/>
      <c r="B122" s="31" t="s">
        <v>166</v>
      </c>
      <c r="C122" s="85"/>
      <c r="D122" s="80"/>
      <c r="E122" s="35"/>
      <c r="F122" s="35"/>
      <c r="G122" s="49"/>
      <c r="H122" s="54"/>
      <c r="I122" s="85"/>
      <c r="J122" s="80"/>
      <c r="K122" s="35"/>
      <c r="L122" s="35"/>
      <c r="M122" s="49"/>
    </row>
    <row r="123" spans="1:13" x14ac:dyDescent="0.3">
      <c r="A123" s="30"/>
      <c r="B123" s="31" t="s">
        <v>167</v>
      </c>
      <c r="C123" s="85"/>
      <c r="D123" s="80"/>
      <c r="E123" s="86"/>
      <c r="F123" s="86"/>
      <c r="G123" s="49"/>
      <c r="H123" s="87"/>
      <c r="I123" s="85"/>
      <c r="J123" s="80"/>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c r="J127" s="35"/>
      <c r="K127" s="35"/>
      <c r="L127" s="35"/>
      <c r="M127" s="49"/>
    </row>
    <row r="128" spans="1:13" x14ac:dyDescent="0.3">
      <c r="A128" s="30"/>
      <c r="B128" s="31" t="s">
        <v>132</v>
      </c>
      <c r="C128" s="61"/>
      <c r="D128" s="35"/>
      <c r="E128" s="35"/>
      <c r="F128" s="35"/>
      <c r="G128" s="49"/>
      <c r="H128" s="54"/>
      <c r="I128" s="61">
        <v>1</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43.2" x14ac:dyDescent="0.3">
      <c r="A136" s="30"/>
      <c r="B136" s="31" t="s">
        <v>165</v>
      </c>
      <c r="C136" s="44"/>
      <c r="D136" s="61"/>
      <c r="E136" s="35"/>
      <c r="F136" s="35"/>
      <c r="G136" s="49"/>
      <c r="H136" s="54"/>
      <c r="I136" s="44"/>
      <c r="J136" s="61" t="s">
        <v>783</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c r="J141" s="35"/>
      <c r="K141" s="35"/>
      <c r="L141" s="35"/>
      <c r="M141" s="49"/>
    </row>
    <row r="142" spans="1:13" x14ac:dyDescent="0.3">
      <c r="A142" s="30"/>
      <c r="B142" s="31" t="s">
        <v>179</v>
      </c>
      <c r="C142" s="61"/>
      <c r="D142" s="35"/>
      <c r="E142" s="35"/>
      <c r="F142" s="35"/>
      <c r="G142" s="49"/>
      <c r="H142" s="54"/>
      <c r="I142" s="61"/>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D12" sqref="D12"/>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279</v>
      </c>
      <c r="D3" s="71"/>
      <c r="E3" s="71"/>
      <c r="F3" s="71"/>
      <c r="G3" s="71"/>
      <c r="H3" s="71"/>
      <c r="I3" s="68"/>
      <c r="J3" s="68"/>
      <c r="K3" s="68"/>
      <c r="L3" s="68"/>
      <c r="M3" s="68"/>
    </row>
    <row r="4" spans="1:14" ht="15" x14ac:dyDescent="0.25">
      <c r="B4" s="6" t="s">
        <v>185</v>
      </c>
      <c r="C4" s="70">
        <v>5</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5</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v>1</v>
      </c>
      <c r="J15" s="35"/>
      <c r="K15" s="35"/>
      <c r="L15" s="35"/>
      <c r="M15" s="49"/>
    </row>
    <row r="16" spans="1:14" x14ac:dyDescent="0.3">
      <c r="A16" s="30"/>
      <c r="B16" s="31" t="s">
        <v>122</v>
      </c>
      <c r="C16" s="61"/>
      <c r="D16" s="35"/>
      <c r="E16" s="35"/>
      <c r="F16" s="35"/>
      <c r="G16" s="49"/>
      <c r="H16" s="54"/>
      <c r="I16" s="61">
        <v>1</v>
      </c>
      <c r="J16" s="35"/>
      <c r="K16" s="35"/>
      <c r="L16" s="35"/>
      <c r="M16" s="49"/>
    </row>
    <row r="17" spans="1:13" x14ac:dyDescent="0.3">
      <c r="A17" s="30"/>
      <c r="B17" s="31" t="s">
        <v>123</v>
      </c>
      <c r="C17" s="61"/>
      <c r="D17" s="35"/>
      <c r="E17" s="35"/>
      <c r="F17" s="35"/>
      <c r="G17" s="49"/>
      <c r="H17" s="54"/>
      <c r="I17" s="61">
        <v>1</v>
      </c>
      <c r="J17" s="35"/>
      <c r="K17" s="35"/>
      <c r="L17" s="35"/>
      <c r="M17" s="49"/>
    </row>
    <row r="18" spans="1:13" x14ac:dyDescent="0.3">
      <c r="A18" s="30"/>
      <c r="B18" s="31" t="s">
        <v>124</v>
      </c>
      <c r="C18" s="61"/>
      <c r="D18" s="35"/>
      <c r="E18" s="35"/>
      <c r="F18" s="35"/>
      <c r="G18" s="49"/>
      <c r="H18" s="54"/>
      <c r="I18" s="61">
        <v>4</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v>0</v>
      </c>
      <c r="D22" s="35"/>
      <c r="E22" s="35"/>
      <c r="F22" s="35"/>
      <c r="G22" s="49"/>
      <c r="H22" s="54"/>
      <c r="I22" s="61">
        <v>2</v>
      </c>
      <c r="J22" s="35"/>
      <c r="K22" s="35"/>
      <c r="L22" s="35"/>
      <c r="M22" s="49"/>
    </row>
    <row r="23" spans="1:13" x14ac:dyDescent="0.3">
      <c r="A23" s="30"/>
      <c r="B23" s="31" t="s">
        <v>90</v>
      </c>
      <c r="C23" s="61">
        <v>0</v>
      </c>
      <c r="D23" s="35"/>
      <c r="E23" s="35"/>
      <c r="F23" s="35"/>
      <c r="G23" s="49"/>
      <c r="H23" s="54"/>
      <c r="I23" s="61">
        <v>2</v>
      </c>
      <c r="J23" s="35"/>
      <c r="K23" s="35"/>
      <c r="L23" s="35"/>
      <c r="M23" s="49"/>
    </row>
    <row r="24" spans="1:13" x14ac:dyDescent="0.3">
      <c r="A24" s="30"/>
      <c r="B24" s="31" t="s">
        <v>91</v>
      </c>
      <c r="C24" s="61">
        <v>0</v>
      </c>
      <c r="D24" s="35"/>
      <c r="E24" s="35"/>
      <c r="F24" s="35"/>
      <c r="G24" s="49"/>
      <c r="H24" s="54"/>
      <c r="I24" s="61">
        <v>1</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1</v>
      </c>
      <c r="J29" s="35"/>
      <c r="K29" s="35"/>
      <c r="L29" s="35"/>
      <c r="M29" s="49"/>
    </row>
    <row r="30" spans="1:13" x14ac:dyDescent="0.3">
      <c r="A30" s="30"/>
      <c r="B30" s="34">
        <v>8</v>
      </c>
      <c r="C30" s="61"/>
      <c r="D30" s="35"/>
      <c r="E30" s="35"/>
      <c r="F30" s="35"/>
      <c r="G30" s="49"/>
      <c r="H30" s="54"/>
      <c r="I30" s="61">
        <v>2</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v>1</v>
      </c>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v>1</v>
      </c>
      <c r="J60" s="35"/>
      <c r="K60" s="35"/>
      <c r="L60" s="35"/>
      <c r="M60" s="49"/>
    </row>
    <row r="61" spans="1:13" x14ac:dyDescent="0.3">
      <c r="A61" s="30"/>
      <c r="B61" s="34">
        <v>17</v>
      </c>
      <c r="C61" s="61"/>
      <c r="D61" s="35"/>
      <c r="E61" s="35"/>
      <c r="F61" s="35"/>
      <c r="G61" s="49"/>
      <c r="H61" s="54"/>
      <c r="I61" s="61">
        <v>3</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4</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43.2" x14ac:dyDescent="0.3">
      <c r="A73" s="30">
        <v>8</v>
      </c>
      <c r="B73" s="31" t="s">
        <v>134</v>
      </c>
      <c r="C73" s="76"/>
      <c r="D73" s="61"/>
      <c r="E73" s="35"/>
      <c r="F73" s="35"/>
      <c r="G73" s="49"/>
      <c r="H73" s="54"/>
      <c r="I73" s="76"/>
      <c r="J73" s="61" t="s">
        <v>795</v>
      </c>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v>1</v>
      </c>
      <c r="J78" s="35"/>
      <c r="K78" s="35"/>
      <c r="L78" s="35"/>
      <c r="M78" s="49"/>
    </row>
    <row r="79" spans="1:13" x14ac:dyDescent="0.3">
      <c r="A79" s="30"/>
      <c r="B79" s="31" t="s">
        <v>132</v>
      </c>
      <c r="C79" s="61"/>
      <c r="D79" s="35"/>
      <c r="E79" s="35"/>
      <c r="F79" s="35"/>
      <c r="G79" s="49"/>
      <c r="H79" s="54"/>
      <c r="I79" s="61">
        <v>2</v>
      </c>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v>1</v>
      </c>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v>1</v>
      </c>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c r="L109" s="61">
        <v>3</v>
      </c>
      <c r="M109" s="49"/>
    </row>
    <row r="110" spans="1:13" x14ac:dyDescent="0.3">
      <c r="A110" s="30"/>
      <c r="B110" s="31" t="s">
        <v>158</v>
      </c>
      <c r="C110" s="61"/>
      <c r="D110" s="61"/>
      <c r="E110" s="61"/>
      <c r="F110" s="61"/>
      <c r="G110" s="82"/>
      <c r="H110" s="54"/>
      <c r="I110" s="61"/>
      <c r="J110" s="61"/>
      <c r="K110" s="61">
        <v>3</v>
      </c>
      <c r="L110" s="61"/>
      <c r="M110" s="49"/>
    </row>
    <row r="111" spans="1:13" x14ac:dyDescent="0.3">
      <c r="A111" s="30"/>
      <c r="B111" s="31" t="s">
        <v>159</v>
      </c>
      <c r="C111" s="61"/>
      <c r="D111" s="61"/>
      <c r="E111" s="61"/>
      <c r="F111" s="61"/>
      <c r="G111" s="82"/>
      <c r="H111" s="54"/>
      <c r="I111" s="61">
        <v>1</v>
      </c>
      <c r="J111" s="61"/>
      <c r="K111" s="61">
        <v>1</v>
      </c>
      <c r="L111" s="61">
        <v>1</v>
      </c>
      <c r="M111" s="49"/>
    </row>
    <row r="112" spans="1:13" x14ac:dyDescent="0.3">
      <c r="A112" s="30"/>
      <c r="B112" s="31" t="s">
        <v>160</v>
      </c>
      <c r="C112" s="61"/>
      <c r="D112" s="61"/>
      <c r="E112" s="61"/>
      <c r="F112" s="61"/>
      <c r="G112" s="82"/>
      <c r="H112" s="54"/>
      <c r="I112" s="61">
        <v>2</v>
      </c>
      <c r="J112" s="61">
        <v>1</v>
      </c>
      <c r="K112" s="61">
        <v>1</v>
      </c>
      <c r="L112" s="61"/>
      <c r="M112" s="49"/>
    </row>
    <row r="113" spans="1:13" x14ac:dyDescent="0.3">
      <c r="A113" s="30"/>
      <c r="B113" s="31" t="s">
        <v>161</v>
      </c>
      <c r="C113" s="61"/>
      <c r="D113" s="61"/>
      <c r="E113" s="61"/>
      <c r="F113" s="61"/>
      <c r="G113" s="82"/>
      <c r="H113" s="54"/>
      <c r="I113" s="61"/>
      <c r="J113" s="61"/>
      <c r="K113" s="61">
        <v>2</v>
      </c>
      <c r="L113" s="61">
        <v>1</v>
      </c>
      <c r="M113" s="49"/>
    </row>
    <row r="114" spans="1:13" x14ac:dyDescent="0.3">
      <c r="A114" s="30"/>
      <c r="B114" s="31" t="s">
        <v>162</v>
      </c>
      <c r="C114" s="61"/>
      <c r="D114" s="61"/>
      <c r="E114" s="61"/>
      <c r="F114" s="61"/>
      <c r="G114" s="82"/>
      <c r="H114" s="54"/>
      <c r="I114" s="61"/>
      <c r="J114" s="61"/>
      <c r="K114" s="61">
        <v>3</v>
      </c>
      <c r="L114" s="61">
        <v>1</v>
      </c>
      <c r="M114" s="49"/>
    </row>
    <row r="115" spans="1:13" x14ac:dyDescent="0.3">
      <c r="A115" s="30"/>
      <c r="B115" s="31" t="s">
        <v>163</v>
      </c>
      <c r="C115" s="61"/>
      <c r="D115" s="61"/>
      <c r="E115" s="61"/>
      <c r="F115" s="61"/>
      <c r="G115" s="82"/>
      <c r="H115" s="54"/>
      <c r="I115" s="61"/>
      <c r="J115" s="61">
        <v>1</v>
      </c>
      <c r="K115" s="61">
        <v>2</v>
      </c>
      <c r="L115" s="61">
        <v>1</v>
      </c>
      <c r="M115" s="49"/>
    </row>
    <row r="116" spans="1:13" x14ac:dyDescent="0.3">
      <c r="A116" s="30"/>
      <c r="B116" s="31" t="s">
        <v>164</v>
      </c>
      <c r="C116" s="61"/>
      <c r="D116" s="61"/>
      <c r="E116" s="61"/>
      <c r="F116" s="61"/>
      <c r="G116" s="82"/>
      <c r="H116" s="54"/>
      <c r="I116" s="61"/>
      <c r="J116" s="61"/>
      <c r="K116" s="61">
        <v>3</v>
      </c>
      <c r="L116" s="61">
        <v>1</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115.2" x14ac:dyDescent="0.3">
      <c r="A119" s="30">
        <v>13</v>
      </c>
      <c r="B119" s="31" t="s">
        <v>189</v>
      </c>
      <c r="C119" s="76"/>
      <c r="D119" s="61"/>
      <c r="E119" s="35"/>
      <c r="F119" s="35"/>
      <c r="G119" s="49"/>
      <c r="H119" s="54"/>
      <c r="I119" s="76"/>
      <c r="J119" s="61" t="s">
        <v>798</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28.8" x14ac:dyDescent="0.3">
      <c r="A122" s="30"/>
      <c r="B122" s="31" t="s">
        <v>166</v>
      </c>
      <c r="C122" s="85"/>
      <c r="D122" s="80"/>
      <c r="E122" s="35"/>
      <c r="F122" s="35"/>
      <c r="G122" s="49"/>
      <c r="H122" s="54"/>
      <c r="I122" s="85">
        <v>1</v>
      </c>
      <c r="J122" s="80" t="s">
        <v>799</v>
      </c>
      <c r="K122" s="35"/>
      <c r="L122" s="35"/>
      <c r="M122" s="49"/>
    </row>
    <row r="123" spans="1:13" ht="100.8" x14ac:dyDescent="0.3">
      <c r="A123" s="30"/>
      <c r="B123" s="31" t="s">
        <v>167</v>
      </c>
      <c r="C123" s="85"/>
      <c r="D123" s="80"/>
      <c r="E123" s="86"/>
      <c r="F123" s="86"/>
      <c r="G123" s="49"/>
      <c r="H123" s="87"/>
      <c r="I123" s="85">
        <v>3</v>
      </c>
      <c r="J123" s="80" t="s">
        <v>797</v>
      </c>
      <c r="K123" s="86"/>
      <c r="L123" s="86"/>
      <c r="M123" s="49"/>
    </row>
    <row r="124" spans="1:13" ht="86.4" x14ac:dyDescent="0.3">
      <c r="A124" s="30"/>
      <c r="B124" s="31" t="s">
        <v>16</v>
      </c>
      <c r="C124" s="76"/>
      <c r="D124" s="80"/>
      <c r="E124" s="86"/>
      <c r="F124" s="86"/>
      <c r="G124" s="49"/>
      <c r="H124" s="87"/>
      <c r="I124" s="76"/>
      <c r="J124" s="80" t="s">
        <v>800</v>
      </c>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c r="J127" s="35"/>
      <c r="K127" s="35"/>
      <c r="L127" s="35"/>
      <c r="M127" s="49"/>
    </row>
    <row r="128" spans="1:13" x14ac:dyDescent="0.3">
      <c r="A128" s="30"/>
      <c r="B128" s="31" t="s">
        <v>132</v>
      </c>
      <c r="C128" s="61"/>
      <c r="D128" s="35"/>
      <c r="E128" s="35"/>
      <c r="F128" s="35"/>
      <c r="G128" s="49"/>
      <c r="H128" s="54"/>
      <c r="I128" s="61">
        <v>4</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86.4" x14ac:dyDescent="0.3">
      <c r="A136" s="30"/>
      <c r="B136" s="31" t="s">
        <v>165</v>
      </c>
      <c r="C136" s="44"/>
      <c r="D136" s="61"/>
      <c r="E136" s="35"/>
      <c r="F136" s="35"/>
      <c r="G136" s="49"/>
      <c r="H136" s="54"/>
      <c r="I136" s="61"/>
      <c r="J136" s="80" t="s">
        <v>796</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c r="J141" s="35"/>
      <c r="K141" s="35"/>
      <c r="L141" s="35"/>
      <c r="M141" s="49"/>
    </row>
    <row r="142" spans="1:13" x14ac:dyDescent="0.3">
      <c r="A142" s="30"/>
      <c r="B142" s="31" t="s">
        <v>179</v>
      </c>
      <c r="C142" s="61"/>
      <c r="D142" s="35"/>
      <c r="E142" s="35"/>
      <c r="F142" s="35"/>
      <c r="G142" s="49"/>
      <c r="H142" s="54"/>
      <c r="I142" s="61">
        <v>2</v>
      </c>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J141" sqref="J141"/>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297</v>
      </c>
      <c r="D3" s="71"/>
      <c r="E3" s="71"/>
      <c r="F3" s="71"/>
      <c r="G3" s="71"/>
      <c r="H3" s="71"/>
      <c r="I3" s="68"/>
      <c r="J3" s="68"/>
      <c r="K3" s="68"/>
      <c r="L3" s="68"/>
      <c r="M3" s="68"/>
    </row>
    <row r="4" spans="1:14" ht="15" x14ac:dyDescent="0.25">
      <c r="B4" s="6" t="s">
        <v>185</v>
      </c>
      <c r="C4" s="70">
        <v>3</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3</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3</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v>0</v>
      </c>
      <c r="D22" s="35"/>
      <c r="E22" s="35"/>
      <c r="F22" s="35"/>
      <c r="G22" s="49"/>
      <c r="H22" s="54"/>
      <c r="I22" s="61">
        <v>2</v>
      </c>
      <c r="J22" s="35"/>
      <c r="K22" s="35"/>
      <c r="L22" s="35"/>
      <c r="M22" s="49"/>
    </row>
    <row r="23" spans="1:13" x14ac:dyDescent="0.3">
      <c r="A23" s="30"/>
      <c r="B23" s="31" t="s">
        <v>90</v>
      </c>
      <c r="C23" s="61">
        <v>0</v>
      </c>
      <c r="D23" s="35"/>
      <c r="E23" s="35"/>
      <c r="F23" s="35"/>
      <c r="G23" s="49"/>
      <c r="H23" s="54"/>
      <c r="I23" s="61">
        <v>1</v>
      </c>
      <c r="J23" s="35"/>
      <c r="K23" s="35"/>
      <c r="L23" s="35"/>
      <c r="M23" s="49"/>
    </row>
    <row r="24" spans="1:13" x14ac:dyDescent="0.3">
      <c r="A24" s="30"/>
      <c r="B24" s="31" t="s">
        <v>91</v>
      </c>
      <c r="C24" s="61">
        <v>0</v>
      </c>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c r="J29" s="35"/>
      <c r="K29" s="35"/>
      <c r="L29" s="35"/>
      <c r="M29" s="49"/>
    </row>
    <row r="30" spans="1:13" x14ac:dyDescent="0.3">
      <c r="A30" s="30"/>
      <c r="B30" s="34">
        <v>8</v>
      </c>
      <c r="C30" s="61"/>
      <c r="D30" s="35"/>
      <c r="E30" s="35"/>
      <c r="F30" s="35"/>
      <c r="G30" s="49"/>
      <c r="H30" s="54"/>
      <c r="I30" s="61">
        <v>1</v>
      </c>
      <c r="J30" s="35"/>
      <c r="K30" s="35"/>
      <c r="L30" s="35"/>
      <c r="M30" s="49"/>
    </row>
    <row r="31" spans="1:13" x14ac:dyDescent="0.3">
      <c r="A31" s="30"/>
      <c r="B31" s="34">
        <v>9</v>
      </c>
      <c r="C31" s="61"/>
      <c r="D31" s="35"/>
      <c r="E31" s="35"/>
      <c r="F31" s="35"/>
      <c r="G31" s="49"/>
      <c r="H31" s="54"/>
      <c r="I31" s="61">
        <v>2</v>
      </c>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3</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3</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144" x14ac:dyDescent="0.3">
      <c r="A73" s="30">
        <v>8</v>
      </c>
      <c r="B73" s="31" t="s">
        <v>134</v>
      </c>
      <c r="C73" s="76"/>
      <c r="D73" s="61"/>
      <c r="E73" s="35"/>
      <c r="F73" s="35"/>
      <c r="G73" s="49"/>
      <c r="H73" s="54"/>
      <c r="I73" s="76"/>
      <c r="J73" s="61" t="s">
        <v>788</v>
      </c>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v>1</v>
      </c>
      <c r="K109" s="61">
        <v>2</v>
      </c>
      <c r="L109" s="61"/>
      <c r="M109" s="49"/>
    </row>
    <row r="110" spans="1:13" x14ac:dyDescent="0.3">
      <c r="A110" s="30"/>
      <c r="B110" s="31" t="s">
        <v>158</v>
      </c>
      <c r="C110" s="61"/>
      <c r="D110" s="61"/>
      <c r="E110" s="61"/>
      <c r="F110" s="61"/>
      <c r="G110" s="82"/>
      <c r="H110" s="54"/>
      <c r="I110" s="61"/>
      <c r="J110" s="61">
        <v>1</v>
      </c>
      <c r="K110" s="61">
        <v>2</v>
      </c>
      <c r="L110" s="61"/>
      <c r="M110" s="49"/>
    </row>
    <row r="111" spans="1:13" x14ac:dyDescent="0.3">
      <c r="A111" s="30"/>
      <c r="B111" s="31" t="s">
        <v>159</v>
      </c>
      <c r="C111" s="61"/>
      <c r="D111" s="61"/>
      <c r="E111" s="61"/>
      <c r="F111" s="61"/>
      <c r="G111" s="82"/>
      <c r="H111" s="54"/>
      <c r="I111" s="61"/>
      <c r="J111" s="61"/>
      <c r="K111" s="61">
        <v>1</v>
      </c>
      <c r="L111" s="61">
        <v>1</v>
      </c>
      <c r="M111" s="49"/>
    </row>
    <row r="112" spans="1:13" x14ac:dyDescent="0.3">
      <c r="A112" s="30"/>
      <c r="B112" s="31" t="s">
        <v>160</v>
      </c>
      <c r="C112" s="61"/>
      <c r="D112" s="61"/>
      <c r="E112" s="61"/>
      <c r="F112" s="61"/>
      <c r="G112" s="82"/>
      <c r="H112" s="54"/>
      <c r="I112" s="61">
        <v>2</v>
      </c>
      <c r="J112" s="61"/>
      <c r="K112" s="61">
        <v>1</v>
      </c>
      <c r="L112" s="61"/>
      <c r="M112" s="49"/>
    </row>
    <row r="113" spans="1:13" x14ac:dyDescent="0.3">
      <c r="A113" s="30"/>
      <c r="B113" s="31" t="s">
        <v>161</v>
      </c>
      <c r="C113" s="61"/>
      <c r="D113" s="61"/>
      <c r="E113" s="61"/>
      <c r="F113" s="61"/>
      <c r="G113" s="82"/>
      <c r="H113" s="54"/>
      <c r="I113" s="61">
        <v>1</v>
      </c>
      <c r="J113" s="61"/>
      <c r="K113" s="61">
        <v>1</v>
      </c>
      <c r="L113" s="61">
        <v>1</v>
      </c>
      <c r="M113" s="49"/>
    </row>
    <row r="114" spans="1:13" x14ac:dyDescent="0.3">
      <c r="A114" s="30"/>
      <c r="B114" s="31" t="s">
        <v>162</v>
      </c>
      <c r="C114" s="61"/>
      <c r="D114" s="61"/>
      <c r="E114" s="61"/>
      <c r="F114" s="61"/>
      <c r="G114" s="82"/>
      <c r="H114" s="54"/>
      <c r="I114" s="61">
        <v>1</v>
      </c>
      <c r="J114" s="61"/>
      <c r="K114" s="61">
        <v>2</v>
      </c>
      <c r="L114" s="61"/>
      <c r="M114" s="49"/>
    </row>
    <row r="115" spans="1:13" x14ac:dyDescent="0.3">
      <c r="A115" s="30"/>
      <c r="B115" s="31" t="s">
        <v>163</v>
      </c>
      <c r="C115" s="61"/>
      <c r="D115" s="61"/>
      <c r="E115" s="61"/>
      <c r="F115" s="61"/>
      <c r="G115" s="82"/>
      <c r="H115" s="54"/>
      <c r="I115" s="61"/>
      <c r="J115" s="61">
        <v>1</v>
      </c>
      <c r="K115" s="61">
        <v>2</v>
      </c>
      <c r="L115" s="61"/>
      <c r="M115" s="49"/>
    </row>
    <row r="116" spans="1:13" x14ac:dyDescent="0.3">
      <c r="A116" s="30"/>
      <c r="B116" s="31" t="s">
        <v>164</v>
      </c>
      <c r="C116" s="61"/>
      <c r="D116" s="61"/>
      <c r="E116" s="61"/>
      <c r="F116" s="61"/>
      <c r="G116" s="82"/>
      <c r="H116" s="54"/>
      <c r="I116" s="61"/>
      <c r="J116" s="61"/>
      <c r="K116" s="61">
        <v>1</v>
      </c>
      <c r="L116" s="61">
        <v>2</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28.8" x14ac:dyDescent="0.3">
      <c r="A122" s="30"/>
      <c r="B122" s="31" t="s">
        <v>166</v>
      </c>
      <c r="C122" s="85"/>
      <c r="D122" s="80"/>
      <c r="E122" s="35"/>
      <c r="F122" s="35"/>
      <c r="G122" s="49"/>
      <c r="H122" s="54"/>
      <c r="I122" s="85">
        <v>1</v>
      </c>
      <c r="J122" s="80" t="s">
        <v>787</v>
      </c>
      <c r="K122" s="35"/>
      <c r="L122" s="35"/>
      <c r="M122" s="49"/>
    </row>
    <row r="123" spans="1:13" ht="259.2" x14ac:dyDescent="0.3">
      <c r="A123" s="30"/>
      <c r="B123" s="31" t="s">
        <v>167</v>
      </c>
      <c r="C123" s="85"/>
      <c r="D123" s="80"/>
      <c r="E123" s="86"/>
      <c r="F123" s="86"/>
      <c r="G123" s="49"/>
      <c r="H123" s="87"/>
      <c r="I123" s="85">
        <v>2</v>
      </c>
      <c r="J123" s="80" t="s">
        <v>789</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1</v>
      </c>
      <c r="J127" s="35"/>
      <c r="K127" s="35"/>
      <c r="L127" s="35"/>
      <c r="M127" s="49"/>
    </row>
    <row r="128" spans="1:13" x14ac:dyDescent="0.3">
      <c r="A128" s="30"/>
      <c r="B128" s="31" t="s">
        <v>132</v>
      </c>
      <c r="C128" s="61"/>
      <c r="D128" s="35"/>
      <c r="E128" s="35"/>
      <c r="F128" s="35"/>
      <c r="G128" s="49"/>
      <c r="H128" s="54"/>
      <c r="I128" s="61">
        <v>2</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1</v>
      </c>
      <c r="J131" s="35"/>
      <c r="K131" s="35"/>
      <c r="L131" s="35"/>
      <c r="M131" s="49"/>
    </row>
    <row r="132" spans="1:13" x14ac:dyDescent="0.3">
      <c r="A132" s="30"/>
      <c r="B132" s="31" t="s">
        <v>171</v>
      </c>
      <c r="C132" s="61"/>
      <c r="D132" s="35"/>
      <c r="E132" s="35"/>
      <c r="F132" s="35"/>
      <c r="G132" s="49"/>
      <c r="H132" s="54"/>
      <c r="I132" s="61">
        <v>1</v>
      </c>
      <c r="J132" s="35"/>
      <c r="K132" s="35"/>
      <c r="L132" s="35"/>
      <c r="M132" s="49"/>
    </row>
    <row r="133" spans="1:13" x14ac:dyDescent="0.3">
      <c r="A133" s="30"/>
      <c r="B133" s="31" t="s">
        <v>172</v>
      </c>
      <c r="C133" s="61"/>
      <c r="D133" s="35"/>
      <c r="E133" s="35"/>
      <c r="F133" s="35"/>
      <c r="G133" s="49"/>
      <c r="H133" s="54"/>
      <c r="I133" s="61">
        <v>1</v>
      </c>
      <c r="J133" s="35"/>
      <c r="K133" s="35"/>
      <c r="L133" s="35"/>
      <c r="M133" s="49"/>
    </row>
    <row r="134" spans="1:13" x14ac:dyDescent="0.3">
      <c r="A134" s="30"/>
      <c r="B134" s="31" t="s">
        <v>173</v>
      </c>
      <c r="C134" s="61"/>
      <c r="D134" s="35"/>
      <c r="E134" s="35"/>
      <c r="F134" s="35"/>
      <c r="G134" s="49"/>
      <c r="H134" s="54"/>
      <c r="I134" s="61">
        <v>1</v>
      </c>
      <c r="J134" s="35"/>
      <c r="K134" s="35"/>
      <c r="L134" s="35"/>
      <c r="M134" s="49"/>
    </row>
    <row r="135" spans="1:13" x14ac:dyDescent="0.3">
      <c r="A135" s="30"/>
      <c r="B135" s="31" t="s">
        <v>174</v>
      </c>
      <c r="C135" s="61"/>
      <c r="D135" s="35"/>
      <c r="E135" s="35"/>
      <c r="F135" s="35"/>
      <c r="G135" s="49"/>
      <c r="H135" s="54"/>
      <c r="I135" s="61"/>
      <c r="J135" s="35"/>
      <c r="K135" s="35"/>
      <c r="L135" s="35"/>
      <c r="M135" s="49"/>
    </row>
    <row r="136" spans="1:13" x14ac:dyDescent="0.3">
      <c r="A136" s="30"/>
      <c r="B136" s="31" t="s">
        <v>165</v>
      </c>
      <c r="C136" s="44"/>
      <c r="D136" s="61"/>
      <c r="E136" s="35"/>
      <c r="F136" s="35"/>
      <c r="G136" s="49"/>
      <c r="H136" s="54"/>
      <c r="I136" s="44"/>
      <c r="J136" s="61"/>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v>1</v>
      </c>
      <c r="J142" s="35"/>
      <c r="K142" s="35"/>
      <c r="L142" s="35"/>
      <c r="M142" s="49"/>
    </row>
    <row r="143" spans="1:13" x14ac:dyDescent="0.3">
      <c r="A143" s="30"/>
      <c r="B143" s="31" t="s">
        <v>180</v>
      </c>
      <c r="C143" s="61"/>
      <c r="D143" s="35"/>
      <c r="E143" s="35"/>
      <c r="F143" s="35"/>
      <c r="G143" s="49"/>
      <c r="H143" s="54"/>
      <c r="I143" s="61">
        <v>2</v>
      </c>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L145" sqref="L145"/>
    </sheetView>
  </sheetViews>
  <sheetFormatPr defaultColWidth="9.109375" defaultRowHeight="14.4" x14ac:dyDescent="0.3"/>
  <cols>
    <col min="1" max="1" width="4.44140625" style="23" customWidth="1"/>
    <col min="2" max="2" width="45.6640625" style="2" customWidth="1"/>
    <col min="3" max="3" width="13.6640625" style="4"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45" x14ac:dyDescent="0.25">
      <c r="B3" s="6" t="s">
        <v>184</v>
      </c>
      <c r="C3" s="70" t="s">
        <v>465</v>
      </c>
      <c r="D3" s="71"/>
      <c r="E3" s="71"/>
      <c r="F3" s="71"/>
      <c r="G3" s="71"/>
      <c r="H3" s="71"/>
      <c r="I3" s="68"/>
      <c r="J3" s="68"/>
      <c r="K3" s="68"/>
      <c r="L3" s="68"/>
      <c r="M3" s="68"/>
    </row>
    <row r="4" spans="1:14" ht="15" x14ac:dyDescent="0.25">
      <c r="B4" s="6" t="s">
        <v>185</v>
      </c>
      <c r="C4" s="70">
        <v>2</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2</v>
      </c>
      <c r="J11" s="35"/>
      <c r="K11" s="35"/>
      <c r="L11" s="35"/>
      <c r="M11" s="49"/>
    </row>
    <row r="12" spans="1:14" x14ac:dyDescent="0.3">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2</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0</v>
      </c>
      <c r="J22" s="35"/>
      <c r="K22" s="35"/>
      <c r="L22" s="35"/>
      <c r="M22" s="49"/>
    </row>
    <row r="23" spans="1:13" x14ac:dyDescent="0.3">
      <c r="A23" s="30"/>
      <c r="B23" s="31" t="s">
        <v>90</v>
      </c>
      <c r="C23" s="61"/>
      <c r="D23" s="35"/>
      <c r="E23" s="35"/>
      <c r="F23" s="35"/>
      <c r="G23" s="49"/>
      <c r="H23" s="54"/>
      <c r="I23" s="61">
        <v>0</v>
      </c>
      <c r="J23" s="35"/>
      <c r="K23" s="35"/>
      <c r="L23" s="35"/>
      <c r="M23" s="49"/>
    </row>
    <row r="24" spans="1:13" x14ac:dyDescent="0.3">
      <c r="A24" s="30"/>
      <c r="B24" s="31" t="s">
        <v>91</v>
      </c>
      <c r="C24" s="61"/>
      <c r="D24" s="35"/>
      <c r="E24" s="35"/>
      <c r="F24" s="35"/>
      <c r="G24" s="49"/>
      <c r="H24" s="54"/>
      <c r="I24" s="61">
        <v>2</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c r="J29" s="35"/>
      <c r="K29" s="35"/>
      <c r="L29" s="35"/>
      <c r="M29" s="49"/>
    </row>
    <row r="30" spans="1:13" x14ac:dyDescent="0.3">
      <c r="A30" s="30"/>
      <c r="B30" s="34">
        <v>8</v>
      </c>
      <c r="C30" s="61"/>
      <c r="D30" s="35"/>
      <c r="E30" s="35"/>
      <c r="F30" s="35"/>
      <c r="G30" s="49"/>
      <c r="H30" s="54"/>
      <c r="I30" s="61">
        <v>2</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v>1</v>
      </c>
      <c r="J60" s="35"/>
      <c r="K60" s="35"/>
      <c r="L60" s="35"/>
      <c r="M60" s="49"/>
    </row>
    <row r="61" spans="1:13" x14ac:dyDescent="0.3">
      <c r="A61" s="30"/>
      <c r="B61" s="34">
        <v>17</v>
      </c>
      <c r="C61" s="61"/>
      <c r="D61" s="35"/>
      <c r="E61" s="35"/>
      <c r="F61" s="35"/>
      <c r="G61" s="49"/>
      <c r="H61" s="54"/>
      <c r="I61" s="61">
        <v>1</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t="s">
        <v>790</v>
      </c>
      <c r="K71" s="35"/>
      <c r="L71" s="35"/>
      <c r="M71" s="49"/>
    </row>
    <row r="72" spans="1:13" x14ac:dyDescent="0.3">
      <c r="A72" s="30"/>
      <c r="B72" s="31"/>
      <c r="C72" s="44"/>
      <c r="D72" s="35"/>
      <c r="E72" s="35"/>
      <c r="F72" s="35"/>
      <c r="G72" s="49"/>
      <c r="H72" s="54"/>
      <c r="I72" s="44"/>
      <c r="J72" s="35"/>
      <c r="K72" s="35"/>
      <c r="L72" s="35"/>
      <c r="M72" s="49"/>
    </row>
    <row r="73" spans="1:13" ht="28.8" x14ac:dyDescent="0.3">
      <c r="A73" s="30">
        <v>8</v>
      </c>
      <c r="B73" s="31" t="s">
        <v>134</v>
      </c>
      <c r="C73" s="76"/>
      <c r="D73" s="61"/>
      <c r="E73" s="35"/>
      <c r="F73" s="35"/>
      <c r="G73" s="49"/>
      <c r="H73" s="54"/>
      <c r="I73" s="76"/>
      <c r="J73" s="61"/>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t="s">
        <v>792</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c r="L109" s="61">
        <v>2</v>
      </c>
      <c r="M109" s="49"/>
    </row>
    <row r="110" spans="1:13" x14ac:dyDescent="0.3">
      <c r="A110" s="30"/>
      <c r="B110" s="31" t="s">
        <v>158</v>
      </c>
      <c r="C110" s="61"/>
      <c r="D110" s="61"/>
      <c r="E110" s="61"/>
      <c r="F110" s="61"/>
      <c r="G110" s="82"/>
      <c r="H110" s="54"/>
      <c r="I110" s="61"/>
      <c r="J110" s="61"/>
      <c r="K110" s="61"/>
      <c r="L110" s="61">
        <v>2</v>
      </c>
      <c r="M110" s="49"/>
    </row>
    <row r="111" spans="1:13" x14ac:dyDescent="0.3">
      <c r="A111" s="30"/>
      <c r="B111" s="31" t="s">
        <v>159</v>
      </c>
      <c r="C111" s="61"/>
      <c r="D111" s="61"/>
      <c r="E111" s="61"/>
      <c r="F111" s="61"/>
      <c r="G111" s="82"/>
      <c r="H111" s="54"/>
      <c r="I111" s="61">
        <v>1</v>
      </c>
      <c r="J111" s="61"/>
      <c r="K111" s="61">
        <v>1</v>
      </c>
      <c r="L111" s="61"/>
      <c r="M111" s="49"/>
    </row>
    <row r="112" spans="1:13" x14ac:dyDescent="0.3">
      <c r="A112" s="30"/>
      <c r="B112" s="31" t="s">
        <v>160</v>
      </c>
      <c r="C112" s="61"/>
      <c r="D112" s="61"/>
      <c r="E112" s="61"/>
      <c r="F112" s="61"/>
      <c r="G112" s="82"/>
      <c r="H112" s="54"/>
      <c r="I112" s="61">
        <v>1</v>
      </c>
      <c r="J112" s="61"/>
      <c r="K112" s="61">
        <v>1</v>
      </c>
      <c r="L112" s="61"/>
      <c r="M112" s="49"/>
    </row>
    <row r="113" spans="1:13" x14ac:dyDescent="0.3">
      <c r="A113" s="30"/>
      <c r="B113" s="31" t="s">
        <v>161</v>
      </c>
      <c r="C113" s="61"/>
      <c r="D113" s="61"/>
      <c r="E113" s="61"/>
      <c r="F113" s="61"/>
      <c r="G113" s="82"/>
      <c r="H113" s="54"/>
      <c r="I113" s="61"/>
      <c r="J113" s="61"/>
      <c r="K113" s="61"/>
      <c r="L113" s="61">
        <v>2</v>
      </c>
      <c r="M113" s="49"/>
    </row>
    <row r="114" spans="1:13" x14ac:dyDescent="0.3">
      <c r="A114" s="30"/>
      <c r="B114" s="31" t="s">
        <v>162</v>
      </c>
      <c r="C114" s="61"/>
      <c r="D114" s="61"/>
      <c r="E114" s="61"/>
      <c r="F114" s="61"/>
      <c r="G114" s="82"/>
      <c r="H114" s="54"/>
      <c r="I114" s="61"/>
      <c r="J114" s="61"/>
      <c r="K114" s="61"/>
      <c r="L114" s="61">
        <v>2</v>
      </c>
      <c r="M114" s="49"/>
    </row>
    <row r="115" spans="1:13" x14ac:dyDescent="0.3">
      <c r="A115" s="30"/>
      <c r="B115" s="31" t="s">
        <v>163</v>
      </c>
      <c r="C115" s="61"/>
      <c r="D115" s="61"/>
      <c r="E115" s="61"/>
      <c r="F115" s="61"/>
      <c r="G115" s="82"/>
      <c r="H115" s="54"/>
      <c r="I115" s="61"/>
      <c r="J115" s="61"/>
      <c r="K115" s="61"/>
      <c r="L115" s="61">
        <v>2</v>
      </c>
      <c r="M115" s="49"/>
    </row>
    <row r="116" spans="1:13" x14ac:dyDescent="0.3">
      <c r="A116" s="30"/>
      <c r="B116" s="31" t="s">
        <v>164</v>
      </c>
      <c r="C116" s="61"/>
      <c r="D116" s="61"/>
      <c r="E116" s="61"/>
      <c r="F116" s="61"/>
      <c r="G116" s="82"/>
      <c r="H116" s="54"/>
      <c r="I116" s="61"/>
      <c r="J116" s="61"/>
      <c r="K116" s="61">
        <v>2</v>
      </c>
      <c r="L116" s="61"/>
      <c r="M116" s="49"/>
    </row>
    <row r="117" spans="1:13" x14ac:dyDescent="0.3">
      <c r="A117" s="30"/>
      <c r="B117" s="31" t="s">
        <v>165</v>
      </c>
      <c r="C117" s="60"/>
      <c r="D117" s="60"/>
      <c r="E117" s="60"/>
      <c r="F117" s="60"/>
      <c r="G117" s="67"/>
      <c r="H117" s="52"/>
      <c r="I117" s="60"/>
      <c r="J117" s="60"/>
      <c r="K117" s="60">
        <v>1</v>
      </c>
      <c r="L117" s="60"/>
      <c r="M117" s="60" t="s">
        <v>307</v>
      </c>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x14ac:dyDescent="0.3">
      <c r="A122" s="30"/>
      <c r="B122" s="31" t="s">
        <v>166</v>
      </c>
      <c r="C122" s="85"/>
      <c r="D122" s="80"/>
      <c r="E122" s="35"/>
      <c r="F122" s="35"/>
      <c r="G122" s="49"/>
      <c r="H122" s="54"/>
      <c r="I122" s="85"/>
      <c r="J122" s="80"/>
      <c r="K122" s="35"/>
      <c r="L122" s="35"/>
      <c r="M122" s="49"/>
    </row>
    <row r="123" spans="1:13" ht="158.4" x14ac:dyDescent="0.3">
      <c r="A123" s="30"/>
      <c r="B123" s="31" t="s">
        <v>167</v>
      </c>
      <c r="C123" s="85"/>
      <c r="D123" s="80"/>
      <c r="E123" s="86"/>
      <c r="F123" s="86"/>
      <c r="G123" s="49"/>
      <c r="H123" s="87"/>
      <c r="I123" s="85">
        <v>1</v>
      </c>
      <c r="J123" s="80" t="s">
        <v>791</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c r="J127" s="35"/>
      <c r="K127" s="35"/>
      <c r="L127" s="35"/>
      <c r="M127" s="49"/>
    </row>
    <row r="128" spans="1:13" x14ac:dyDescent="0.3">
      <c r="A128" s="30"/>
      <c r="B128" s="31" t="s">
        <v>132</v>
      </c>
      <c r="C128" s="61"/>
      <c r="D128" s="35"/>
      <c r="E128" s="35"/>
      <c r="F128" s="35"/>
      <c r="G128" s="49"/>
      <c r="H128" s="54"/>
      <c r="I128" s="61">
        <v>2</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57.6" x14ac:dyDescent="0.3">
      <c r="A136" s="30"/>
      <c r="B136" s="31" t="s">
        <v>165</v>
      </c>
      <c r="C136" s="44"/>
      <c r="D136" s="61"/>
      <c r="E136" s="35"/>
      <c r="F136" s="35"/>
      <c r="G136" s="49"/>
      <c r="H136" s="54"/>
      <c r="I136" s="61">
        <v>1</v>
      </c>
      <c r="J136" s="61" t="s">
        <v>793</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c r="J141" s="35"/>
      <c r="K141" s="35"/>
      <c r="L141" s="35"/>
      <c r="M141" s="49"/>
    </row>
    <row r="142" spans="1:13" x14ac:dyDescent="0.3">
      <c r="A142" s="30"/>
      <c r="B142" s="31" t="s">
        <v>179</v>
      </c>
      <c r="C142" s="61"/>
      <c r="D142" s="35"/>
      <c r="E142" s="35"/>
      <c r="F142" s="35"/>
      <c r="G142" s="49"/>
      <c r="H142" s="54"/>
      <c r="I142" s="61">
        <v>2</v>
      </c>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topLeftCell="A20" workbookViewId="0">
      <selection activeCell="A31" sqref="A1:A31"/>
    </sheetView>
  </sheetViews>
  <sheetFormatPr defaultColWidth="9.109375" defaultRowHeight="14.4" x14ac:dyDescent="0.3"/>
  <cols>
    <col min="1" max="1" width="136.33203125" style="2" customWidth="1"/>
    <col min="2" max="16384" width="9.109375" style="3"/>
  </cols>
  <sheetData>
    <row r="1" spans="1:1" ht="21" x14ac:dyDescent="0.25">
      <c r="A1" s="217" t="s">
        <v>806</v>
      </c>
    </row>
    <row r="2" spans="1:1" ht="21" x14ac:dyDescent="0.25">
      <c r="A2" s="217"/>
    </row>
    <row r="3" spans="1:1" ht="15" x14ac:dyDescent="0.25">
      <c r="A3" s="6" t="s">
        <v>840</v>
      </c>
    </row>
    <row r="4" spans="1:1" x14ac:dyDescent="0.3">
      <c r="A4" s="2" t="s">
        <v>852</v>
      </c>
    </row>
    <row r="5" spans="1:1" ht="15" x14ac:dyDescent="0.25">
      <c r="A5" s="2" t="s">
        <v>841</v>
      </c>
    </row>
    <row r="8" spans="1:1" ht="15" x14ac:dyDescent="0.25">
      <c r="A8" s="6" t="s">
        <v>802</v>
      </c>
    </row>
    <row r="9" spans="1:1" ht="30" x14ac:dyDescent="0.25">
      <c r="A9" s="2" t="s">
        <v>853</v>
      </c>
    </row>
    <row r="10" spans="1:1" ht="15" x14ac:dyDescent="0.25">
      <c r="A10" s="2" t="s">
        <v>854</v>
      </c>
    </row>
    <row r="11" spans="1:1" ht="15" x14ac:dyDescent="0.25">
      <c r="A11" s="2" t="s">
        <v>803</v>
      </c>
    </row>
    <row r="12" spans="1:1" x14ac:dyDescent="0.3">
      <c r="A12" s="2" t="s">
        <v>855</v>
      </c>
    </row>
    <row r="13" spans="1:1" ht="15" x14ac:dyDescent="0.25">
      <c r="A13" s="2" t="s">
        <v>856</v>
      </c>
    </row>
    <row r="14" spans="1:1" ht="30" x14ac:dyDescent="0.25">
      <c r="A14" s="2" t="s">
        <v>857</v>
      </c>
    </row>
    <row r="15" spans="1:1" ht="30" x14ac:dyDescent="0.25">
      <c r="A15" s="2" t="s">
        <v>858</v>
      </c>
    </row>
    <row r="18" spans="1:1" ht="15" x14ac:dyDescent="0.25">
      <c r="A18" s="6" t="s">
        <v>96</v>
      </c>
    </row>
    <row r="19" spans="1:1" ht="15" x14ac:dyDescent="0.25">
      <c r="A19" s="2" t="s">
        <v>859</v>
      </c>
    </row>
    <row r="20" spans="1:1" ht="60" x14ac:dyDescent="0.25">
      <c r="A20" s="2" t="s">
        <v>861</v>
      </c>
    </row>
    <row r="21" spans="1:1" ht="30" x14ac:dyDescent="0.25">
      <c r="A21" s="2" t="s">
        <v>860</v>
      </c>
    </row>
    <row r="22" spans="1:1" ht="60" x14ac:dyDescent="0.25">
      <c r="A22" s="2" t="s">
        <v>862</v>
      </c>
    </row>
    <row r="25" spans="1:1" ht="15" x14ac:dyDescent="0.25">
      <c r="A25" s="6" t="s">
        <v>804</v>
      </c>
    </row>
    <row r="26" spans="1:1" ht="15" x14ac:dyDescent="0.25">
      <c r="A26" s="2" t="s">
        <v>863</v>
      </c>
    </row>
    <row r="27" spans="1:1" ht="15" x14ac:dyDescent="0.25">
      <c r="A27" s="2" t="s">
        <v>864</v>
      </c>
    </row>
    <row r="28" spans="1:1" x14ac:dyDescent="0.3">
      <c r="A28" s="2" t="s">
        <v>865</v>
      </c>
    </row>
    <row r="29" spans="1:1" ht="28.8" x14ac:dyDescent="0.3">
      <c r="A29" s="2" t="s">
        <v>866</v>
      </c>
    </row>
    <row r="30" spans="1:1" x14ac:dyDescent="0.3">
      <c r="A30" s="2" t="s">
        <v>805</v>
      </c>
    </row>
    <row r="31" spans="1:1" ht="43.2" x14ac:dyDescent="0.3">
      <c r="A31" s="2" t="s">
        <v>867</v>
      </c>
    </row>
  </sheetData>
  <pageMargins left="0.70866141732283472" right="0.70866141732283472" top="0.74803149606299213" bottom="0.74803149606299213" header="0.31496062992125984" footer="0.31496062992125984"/>
  <pageSetup paperSize="9" scale="46"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6"/>
  <sheetViews>
    <sheetView topLeftCell="A104" zoomScale="70" zoomScaleNormal="70" workbookViewId="0">
      <selection activeCell="N114" sqref="N114"/>
    </sheetView>
  </sheetViews>
  <sheetFormatPr defaultColWidth="9.109375" defaultRowHeight="14.4" x14ac:dyDescent="0.3"/>
  <cols>
    <col min="1" max="1" width="4.44140625" style="23" customWidth="1"/>
    <col min="2" max="2" width="45.6640625" style="2" customWidth="1"/>
    <col min="3" max="3" width="16.6640625" style="68" customWidth="1"/>
    <col min="4" max="4" width="16.88671875" style="68" customWidth="1"/>
    <col min="5" max="5" width="19.33203125" style="68" bestFit="1" customWidth="1"/>
    <col min="6" max="10" width="16.88671875" style="68" customWidth="1"/>
    <col min="11" max="11" width="2.5546875" style="68" customWidth="1"/>
    <col min="12" max="12" width="15.109375" style="68" customWidth="1"/>
    <col min="13" max="13" width="13.5546875" style="68" customWidth="1"/>
    <col min="14" max="14" width="19.33203125" style="68" bestFit="1" customWidth="1"/>
    <col min="15" max="16" width="13.5546875" style="68" customWidth="1"/>
    <col min="17" max="17" width="11.6640625" style="68" bestFit="1" customWidth="1"/>
    <col min="18" max="19" width="11.6640625" style="68" customWidth="1"/>
    <col min="20" max="20" width="2.5546875" style="68" customWidth="1"/>
    <col min="21" max="21" width="14.88671875" style="68" customWidth="1"/>
    <col min="22" max="22" width="13.5546875" style="68" customWidth="1"/>
    <col min="23" max="23" width="19.33203125" style="68" bestFit="1" customWidth="1"/>
    <col min="24" max="24" width="13.5546875" style="68" customWidth="1"/>
    <col min="25" max="25" width="10" style="68" bestFit="1" customWidth="1"/>
    <col min="26" max="27" width="9.109375" style="68"/>
    <col min="28" max="28" width="13.44140625" style="2" bestFit="1" customWidth="1"/>
    <col min="29" max="16384" width="9.109375" style="3"/>
  </cols>
  <sheetData>
    <row r="1" spans="1:28" ht="15" x14ac:dyDescent="0.25">
      <c r="B1" s="6" t="s">
        <v>1</v>
      </c>
      <c r="D1" s="69"/>
    </row>
    <row r="2" spans="1:28" ht="15" x14ac:dyDescent="0.25">
      <c r="B2" s="6"/>
    </row>
    <row r="3" spans="1:28" ht="15" x14ac:dyDescent="0.25">
      <c r="B3" s="6" t="s">
        <v>184</v>
      </c>
      <c r="C3" s="70" t="s">
        <v>763</v>
      </c>
      <c r="D3" s="71"/>
      <c r="E3" s="71"/>
      <c r="F3" s="71"/>
      <c r="G3" s="71"/>
      <c r="H3" s="71"/>
      <c r="I3" s="71"/>
      <c r="J3" s="71"/>
      <c r="K3" s="71"/>
      <c r="T3" s="71"/>
    </row>
    <row r="4" spans="1:28" ht="15" x14ac:dyDescent="0.25">
      <c r="B4" s="6" t="s">
        <v>185</v>
      </c>
      <c r="C4" s="61">
        <f>'3663'!C4+Airpress!C4+DHAP!C4+Doccombe!C4+'Downton Brewery'!C4+'Downton Joinery'!C4+'Downton Tyre &amp; Autocare'!C4+'Global Marketing'!C4+'Help for Heroes'!C4+'Hopback Brewery'!C4+Hydor!C4+'Jacqui Elkins Bookkeeping'!C4+'Jetting Systems'!C4+Kitigawa!C4+'Priority Mailing'!C4+SCWSS!C4+'Skinner &amp; Osment'!C4+'Sports Online'!C4+'Wilton Wholefoods'!C4+Revive!C4</f>
        <v>195</v>
      </c>
      <c r="D4" s="71"/>
      <c r="E4" s="71"/>
      <c r="F4" s="71"/>
      <c r="G4" s="71"/>
      <c r="H4" s="71"/>
      <c r="I4" s="71"/>
      <c r="J4" s="71"/>
      <c r="K4" s="71"/>
      <c r="T4" s="71"/>
    </row>
    <row r="5" spans="1:28" ht="15" x14ac:dyDescent="0.25">
      <c r="B5" s="24"/>
    </row>
    <row r="6" spans="1:28" s="1" customFormat="1" ht="68.25" customHeight="1" x14ac:dyDescent="0.25">
      <c r="A6" s="208"/>
      <c r="B6" s="209" t="s">
        <v>201</v>
      </c>
      <c r="C6" s="210" t="s">
        <v>183</v>
      </c>
      <c r="D6" s="211"/>
      <c r="E6" s="211" t="s">
        <v>845</v>
      </c>
      <c r="F6" s="211"/>
      <c r="G6" s="211"/>
      <c r="H6" s="211"/>
      <c r="I6" s="211"/>
      <c r="J6" s="211"/>
      <c r="K6" s="211"/>
      <c r="L6" s="210" t="s">
        <v>116</v>
      </c>
      <c r="M6" s="211"/>
      <c r="N6" s="211" t="s">
        <v>845</v>
      </c>
      <c r="O6" s="211"/>
      <c r="P6" s="211"/>
      <c r="Q6" s="211"/>
      <c r="R6" s="211"/>
      <c r="S6" s="211"/>
      <c r="T6" s="211"/>
      <c r="U6" s="210" t="s">
        <v>842</v>
      </c>
      <c r="V6" s="211"/>
      <c r="W6" s="211" t="s">
        <v>845</v>
      </c>
      <c r="X6" s="211"/>
      <c r="Y6" s="211"/>
      <c r="Z6" s="211"/>
      <c r="AA6" s="211"/>
      <c r="AB6" s="212"/>
    </row>
    <row r="7" spans="1:28" ht="15" x14ac:dyDescent="0.25">
      <c r="A7" s="30"/>
      <c r="B7" s="31" t="s">
        <v>115</v>
      </c>
      <c r="C7" s="44"/>
      <c r="D7" s="35"/>
      <c r="E7" s="35"/>
      <c r="F7" s="35"/>
      <c r="G7" s="35"/>
      <c r="H7" s="35"/>
      <c r="I7" s="35"/>
      <c r="J7" s="35"/>
      <c r="K7" s="54"/>
      <c r="L7" s="44"/>
      <c r="M7" s="35"/>
      <c r="N7" s="35"/>
      <c r="O7" s="35"/>
      <c r="P7" s="35"/>
      <c r="Q7" s="35"/>
      <c r="R7" s="35"/>
      <c r="S7" s="35"/>
      <c r="T7" s="54"/>
      <c r="U7" s="44"/>
      <c r="V7" s="35"/>
      <c r="W7" s="35"/>
      <c r="X7" s="35"/>
      <c r="Y7" s="35"/>
      <c r="Z7" s="35"/>
      <c r="AA7" s="35"/>
      <c r="AB7" s="126"/>
    </row>
    <row r="8" spans="1:28" ht="15" x14ac:dyDescent="0.25">
      <c r="A8" s="30"/>
      <c r="B8" s="31"/>
      <c r="C8" s="44"/>
      <c r="D8" s="35"/>
      <c r="E8" s="35"/>
      <c r="F8" s="35"/>
      <c r="G8" s="35"/>
      <c r="H8" s="35"/>
      <c r="I8" s="35"/>
      <c r="J8" s="35"/>
      <c r="K8" s="54"/>
      <c r="L8" s="44"/>
      <c r="M8" s="35"/>
      <c r="N8" s="35"/>
      <c r="O8" s="35"/>
      <c r="P8" s="35"/>
      <c r="Q8" s="35"/>
      <c r="R8" s="35"/>
      <c r="S8" s="35"/>
      <c r="T8" s="54"/>
      <c r="U8" s="44"/>
      <c r="V8" s="35"/>
      <c r="W8" s="35"/>
      <c r="X8" s="35"/>
      <c r="Y8" s="35"/>
      <c r="Z8" s="35"/>
      <c r="AA8" s="35"/>
      <c r="AB8" s="126"/>
    </row>
    <row r="9" spans="1:28" ht="15" x14ac:dyDescent="0.25">
      <c r="A9" s="30">
        <v>1</v>
      </c>
      <c r="B9" s="31" t="s">
        <v>117</v>
      </c>
      <c r="C9" s="44"/>
      <c r="D9" s="35"/>
      <c r="E9" s="35"/>
      <c r="F9" s="35"/>
      <c r="G9" s="35"/>
      <c r="H9" s="35"/>
      <c r="I9" s="35"/>
      <c r="J9" s="35"/>
      <c r="K9" s="54"/>
      <c r="L9" s="44"/>
      <c r="M9" s="35"/>
      <c r="N9" s="35"/>
      <c r="O9" s="35"/>
      <c r="P9" s="35"/>
      <c r="Q9" s="35"/>
      <c r="R9" s="35"/>
      <c r="S9" s="35"/>
      <c r="T9" s="54"/>
      <c r="U9" s="44"/>
      <c r="V9" s="35"/>
      <c r="W9" s="35"/>
      <c r="X9" s="35"/>
      <c r="Y9" s="35"/>
      <c r="Z9" s="35"/>
      <c r="AA9" s="35"/>
      <c r="AB9" s="126"/>
    </row>
    <row r="10" spans="1:28" ht="15" x14ac:dyDescent="0.25">
      <c r="A10" s="30"/>
      <c r="B10" s="31" t="s">
        <v>118</v>
      </c>
      <c r="C10" s="61">
        <f>'3663'!C10+Airpress!C10+DHAP!C10+Doccombe!C10+'Downton Brewery'!C10+'Downton Joinery'!C10+'Downton Tyre &amp; Autocare'!C10+'Global Marketing'!C10+'Help for Heroes'!C10+'Hopback Brewery'!C10+Hydor!C10+'Jacqui Elkins Bookkeeping'!C10+'Jetting Systems'!C10+Kitigawa!C10+'Priority Mailing'!C10+SCWSS!C10+'Skinner &amp; Osment'!C10+'Sports Online'!C10+'Wilton Wholefoods'!C10+Revive!C10</f>
        <v>33</v>
      </c>
      <c r="D10" s="35"/>
      <c r="E10" s="164">
        <f>C10/$U$11</f>
        <v>0.16923076923076924</v>
      </c>
      <c r="F10" s="35"/>
      <c r="G10" s="35"/>
      <c r="H10" s="35"/>
      <c r="I10" s="35"/>
      <c r="J10" s="35"/>
      <c r="K10" s="54"/>
      <c r="L10" s="44"/>
      <c r="M10" s="35"/>
      <c r="N10" s="35"/>
      <c r="O10" s="35"/>
      <c r="P10" s="35"/>
      <c r="Q10" s="35"/>
      <c r="R10" s="35"/>
      <c r="S10" s="35"/>
      <c r="T10" s="54"/>
      <c r="U10" s="44"/>
      <c r="V10" s="35"/>
      <c r="W10" s="35"/>
      <c r="X10" s="35"/>
      <c r="Y10" s="35"/>
      <c r="Z10" s="35"/>
      <c r="AA10" s="35"/>
      <c r="AB10" s="126"/>
    </row>
    <row r="11" spans="1:28" ht="15" x14ac:dyDescent="0.25">
      <c r="A11" s="30"/>
      <c r="B11" s="31" t="s">
        <v>119</v>
      </c>
      <c r="C11" s="44"/>
      <c r="D11" s="35"/>
      <c r="E11" s="35"/>
      <c r="F11" s="35"/>
      <c r="G11" s="35"/>
      <c r="H11" s="35"/>
      <c r="I11" s="35"/>
      <c r="J11" s="35"/>
      <c r="K11" s="54"/>
      <c r="L11" s="61">
        <f>'3663'!I11+Airpress!I11+DHAP!I11+Doccombe!I11+'Downton Brewery'!I11+'Downton Joinery'!I11+'Downton Tyre &amp; Autocare'!I11+'Global Marketing'!I11+'Help for Heroes'!I11+'Hopback Brewery'!I11+Hydor!I11+'Jacqui Elkins Bookkeeping'!I11+'Jetting Systems'!I11+Kitigawa!I11+'Priority Mailing'!I11+SCWSS!I11+'Skinner &amp; Osment'!I11+'Sports Online'!I11+'Wilton Wholefoods'!I11+Revive!I11</f>
        <v>162</v>
      </c>
      <c r="M11" s="35"/>
      <c r="N11" s="164">
        <f>L11/$U$11</f>
        <v>0.83076923076923082</v>
      </c>
      <c r="O11" s="35"/>
      <c r="P11" s="35"/>
      <c r="Q11" s="35"/>
      <c r="R11" s="35"/>
      <c r="S11" s="35"/>
      <c r="T11" s="54"/>
      <c r="U11" s="61">
        <f>L11+C10</f>
        <v>195</v>
      </c>
      <c r="V11" s="35"/>
      <c r="W11" s="35"/>
      <c r="X11" s="35"/>
      <c r="Y11" s="35"/>
      <c r="Z11" s="35"/>
      <c r="AA11" s="35"/>
      <c r="AB11" s="126"/>
    </row>
    <row r="12" spans="1:28" ht="15" x14ac:dyDescent="0.25">
      <c r="A12" s="30"/>
      <c r="B12" s="31"/>
      <c r="C12" s="44"/>
      <c r="D12" s="35"/>
      <c r="E12" s="35"/>
      <c r="F12" s="35"/>
      <c r="G12" s="35"/>
      <c r="H12" s="35"/>
      <c r="I12" s="35"/>
      <c r="J12" s="35"/>
      <c r="K12" s="54"/>
      <c r="L12" s="44"/>
      <c r="M12" s="35"/>
      <c r="N12" s="35"/>
      <c r="O12" s="35"/>
      <c r="P12" s="35"/>
      <c r="Q12" s="35"/>
      <c r="R12" s="35"/>
      <c r="S12" s="35"/>
      <c r="T12" s="54"/>
      <c r="U12" s="44"/>
      <c r="V12" s="35"/>
      <c r="W12" s="35"/>
      <c r="X12" s="35"/>
      <c r="Y12" s="35"/>
      <c r="Z12" s="35"/>
      <c r="AA12" s="35"/>
      <c r="AB12" s="126"/>
    </row>
    <row r="13" spans="1:28" ht="15" x14ac:dyDescent="0.25">
      <c r="A13" s="30">
        <v>2</v>
      </c>
      <c r="B13" s="31" t="s">
        <v>126</v>
      </c>
      <c r="C13" s="44"/>
      <c r="D13" s="35"/>
      <c r="E13" s="35"/>
      <c r="F13" s="35"/>
      <c r="G13" s="35"/>
      <c r="H13" s="35"/>
      <c r="I13" s="35"/>
      <c r="J13" s="35"/>
      <c r="K13" s="54"/>
      <c r="L13" s="44"/>
      <c r="M13" s="35"/>
      <c r="N13" s="35"/>
      <c r="O13" s="35"/>
      <c r="P13" s="35"/>
      <c r="Q13" s="35"/>
      <c r="R13" s="35"/>
      <c r="S13" s="35"/>
      <c r="T13" s="54"/>
      <c r="U13" s="44"/>
      <c r="V13" s="35"/>
      <c r="W13" s="35"/>
      <c r="X13" s="35"/>
      <c r="Y13" s="35"/>
      <c r="Z13" s="35"/>
      <c r="AA13" s="35"/>
      <c r="AB13" s="126"/>
    </row>
    <row r="14" spans="1:28" ht="15" x14ac:dyDescent="0.25">
      <c r="A14" s="30"/>
      <c r="B14" s="31" t="s">
        <v>120</v>
      </c>
      <c r="C14" s="61">
        <f>'3663'!C14+Airpress!C14+DHAP!C14+Doccombe!C14+'Downton Brewery'!C14+'Downton Joinery'!C14+'Downton Tyre &amp; Autocare'!C14+'Global Marketing'!C14+'Help for Heroes'!C14+'Hopback Brewery'!C14+Hydor!C14+'Jacqui Elkins Bookkeeping'!C14+'Jetting Systems'!C14+Kitigawa!C14+'Priority Mailing'!C14+SCWSS!C14+'Skinner &amp; Osment'!C14+'Sports Online'!C14+'Wilton Wholefoods'!C14+Revive!C14</f>
        <v>12</v>
      </c>
      <c r="D14" s="35"/>
      <c r="E14" s="161">
        <f>C14/$D$19</f>
        <v>0.3</v>
      </c>
      <c r="F14" s="35"/>
      <c r="G14" s="35"/>
      <c r="H14" s="35"/>
      <c r="I14" s="35"/>
      <c r="J14" s="35"/>
      <c r="K14" s="54"/>
      <c r="L14" s="61">
        <f>'3663'!I14+Airpress!I14+DHAP!I14+Doccombe!I14+'Downton Brewery'!I14+'Downton Joinery'!I14+'Downton Tyre &amp; Autocare'!I14+'Global Marketing'!I14+'Help for Heroes'!I14+'Hopback Brewery'!I14+Hydor!I14+'Jacqui Elkins Bookkeeping'!I14+'Jetting Systems'!I14+Kitigawa!I14+'Priority Mailing'!I14+SCWSS!I14+'Skinner &amp; Osment'!I14+'Sports Online'!I14+'Wilton Wholefoods'!I14+Revive!I14</f>
        <v>0</v>
      </c>
      <c r="M14" s="35"/>
      <c r="N14" s="161">
        <f>L14/$M$19</f>
        <v>0</v>
      </c>
      <c r="O14" s="35"/>
      <c r="P14" s="35"/>
      <c r="Q14" s="35"/>
      <c r="R14" s="35"/>
      <c r="S14" s="35"/>
      <c r="T14" s="54"/>
      <c r="U14" s="160">
        <f>C14+L14</f>
        <v>12</v>
      </c>
      <c r="V14" s="35"/>
      <c r="W14" s="164">
        <f>U14/$V$19</f>
        <v>5.7416267942583733E-2</v>
      </c>
      <c r="X14" s="35"/>
      <c r="Y14" s="35"/>
      <c r="Z14" s="35"/>
      <c r="AA14" s="35"/>
      <c r="AB14" s="126"/>
    </row>
    <row r="15" spans="1:28" ht="15" x14ac:dyDescent="0.25">
      <c r="A15" s="30"/>
      <c r="B15" s="31" t="s">
        <v>121</v>
      </c>
      <c r="C15" s="61">
        <f>'3663'!C15+Airpress!C15+DHAP!C15+Doccombe!C15+'Downton Brewery'!C15+'Downton Joinery'!C15+'Downton Tyre &amp; Autocare'!C15+'Global Marketing'!C15+'Help for Heroes'!C15+'Hopback Brewery'!C15+Hydor!C15+'Jacqui Elkins Bookkeeping'!C15+'Jetting Systems'!C15+Kitigawa!C15+'Priority Mailing'!C15+SCWSS!C15+'Skinner &amp; Osment'!C15+'Sports Online'!C15+'Wilton Wholefoods'!C15+Revive!C15</f>
        <v>3</v>
      </c>
      <c r="D15" s="35"/>
      <c r="E15" s="161">
        <f t="shared" ref="E15:E19" si="0">C15/$D$19</f>
        <v>7.4999999999999997E-2</v>
      </c>
      <c r="F15" s="35"/>
      <c r="G15" s="35"/>
      <c r="H15" s="35"/>
      <c r="I15" s="35"/>
      <c r="J15" s="35"/>
      <c r="K15" s="54"/>
      <c r="L15" s="61">
        <f>'3663'!I15+Airpress!I15+DHAP!I15+Doccombe!I15+'Downton Brewery'!I15+'Downton Joinery'!I15+'Downton Tyre &amp; Autocare'!I15+'Global Marketing'!I15+'Help for Heroes'!I15+'Hopback Brewery'!I15+Hydor!I15+'Jacqui Elkins Bookkeeping'!I15+'Jetting Systems'!I15+Kitigawa!I15+'Priority Mailing'!I15+SCWSS!I15+'Skinner &amp; Osment'!I15+'Sports Online'!I15+'Wilton Wholefoods'!I15+Revive!I15</f>
        <v>3</v>
      </c>
      <c r="M15" s="35"/>
      <c r="N15" s="161">
        <f t="shared" ref="N15:N19" si="1">L15/$M$19</f>
        <v>1.7751479289940829E-2</v>
      </c>
      <c r="O15" s="35"/>
      <c r="P15" s="35"/>
      <c r="Q15" s="35"/>
      <c r="R15" s="35"/>
      <c r="S15" s="35"/>
      <c r="T15" s="54"/>
      <c r="U15" s="61">
        <f t="shared" ref="U15:U19" si="2">C15+L15</f>
        <v>6</v>
      </c>
      <c r="V15" s="35"/>
      <c r="W15" s="164">
        <f t="shared" ref="W15:W19" si="3">U15/$V$19</f>
        <v>2.8708133971291867E-2</v>
      </c>
      <c r="X15" s="35"/>
      <c r="Y15" s="35"/>
      <c r="Z15" s="35"/>
      <c r="AA15" s="35"/>
      <c r="AB15" s="126"/>
    </row>
    <row r="16" spans="1:28" ht="15" x14ac:dyDescent="0.25">
      <c r="A16" s="30"/>
      <c r="B16" s="31" t="s">
        <v>122</v>
      </c>
      <c r="C16" s="61">
        <f>'3663'!C16+Airpress!C16+DHAP!C16+Doccombe!C16+'Downton Brewery'!C16+'Downton Joinery'!C16+'Downton Tyre &amp; Autocare'!C16+'Global Marketing'!C16+'Help for Heroes'!C16+'Hopback Brewery'!C16+Hydor!C16+'Jacqui Elkins Bookkeeping'!C16+'Jetting Systems'!C16+Kitigawa!C16+'Priority Mailing'!C16+SCWSS!C16+'Skinner &amp; Osment'!C16+'Sports Online'!C16+'Wilton Wholefoods'!C16+Revive!C16</f>
        <v>0</v>
      </c>
      <c r="D16" s="35"/>
      <c r="E16" s="161">
        <f t="shared" si="0"/>
        <v>0</v>
      </c>
      <c r="F16" s="35"/>
      <c r="G16" s="35"/>
      <c r="H16" s="35"/>
      <c r="I16" s="35"/>
      <c r="J16" s="35"/>
      <c r="K16" s="54"/>
      <c r="L16" s="61">
        <f>'3663'!I16+Airpress!I16+DHAP!I16+Doccombe!I16+'Downton Brewery'!I16+'Downton Joinery'!I16+'Downton Tyre &amp; Autocare'!I16+'Global Marketing'!I16+'Help for Heroes'!I16+'Hopback Brewery'!I16+Hydor!I16+'Jacqui Elkins Bookkeeping'!I16+'Jetting Systems'!I16+Kitigawa!I16+'Priority Mailing'!I16+SCWSS!I16+'Skinner &amp; Osment'!I16+'Sports Online'!I16+'Wilton Wholefoods'!I16+Revive!I16</f>
        <v>6</v>
      </c>
      <c r="M16" s="35"/>
      <c r="N16" s="161">
        <f t="shared" si="1"/>
        <v>3.5502958579881658E-2</v>
      </c>
      <c r="O16" s="35"/>
      <c r="P16" s="35"/>
      <c r="Q16" s="35"/>
      <c r="R16" s="35"/>
      <c r="S16" s="35"/>
      <c r="T16" s="54"/>
      <c r="U16" s="61">
        <f t="shared" si="2"/>
        <v>6</v>
      </c>
      <c r="V16" s="35"/>
      <c r="W16" s="164">
        <f t="shared" si="3"/>
        <v>2.8708133971291867E-2</v>
      </c>
      <c r="X16" s="35"/>
      <c r="Y16" s="35"/>
      <c r="Z16" s="35"/>
      <c r="AA16" s="35"/>
      <c r="AB16" s="126"/>
    </row>
    <row r="17" spans="1:28" ht="15" x14ac:dyDescent="0.25">
      <c r="A17" s="30"/>
      <c r="B17" s="31" t="s">
        <v>123</v>
      </c>
      <c r="C17" s="61">
        <f>'3663'!C17+Airpress!C17+DHAP!C17+Doccombe!C17+'Downton Brewery'!C17+'Downton Joinery'!C17+'Downton Tyre &amp; Autocare'!C17+'Global Marketing'!C17+'Help for Heroes'!C17+'Hopback Brewery'!C17+Hydor!C17+'Jacqui Elkins Bookkeeping'!C17+'Jetting Systems'!C17+Kitigawa!C17+'Priority Mailing'!C17+SCWSS!C17+'Skinner &amp; Osment'!C17+'Sports Online'!C17+'Wilton Wholefoods'!C17+Revive!C17</f>
        <v>0</v>
      </c>
      <c r="D17" s="35"/>
      <c r="E17" s="161">
        <f t="shared" si="0"/>
        <v>0</v>
      </c>
      <c r="F17" s="35"/>
      <c r="G17" s="35"/>
      <c r="H17" s="35"/>
      <c r="I17" s="35"/>
      <c r="J17" s="35"/>
      <c r="K17" s="54"/>
      <c r="L17" s="61">
        <f>'3663'!I17+Airpress!I17+DHAP!I17+Doccombe!I17+'Downton Brewery'!I17+'Downton Joinery'!I17+'Downton Tyre &amp; Autocare'!I17+'Global Marketing'!I17+'Help for Heroes'!I17+'Hopback Brewery'!I17+Hydor!I17+'Jacqui Elkins Bookkeeping'!I17+'Jetting Systems'!I17+Kitigawa!I17+'Priority Mailing'!I17+SCWSS!I17+'Skinner &amp; Osment'!I17+'Sports Online'!I17+'Wilton Wholefoods'!I17+Revive!I17</f>
        <v>3</v>
      </c>
      <c r="M17" s="35"/>
      <c r="N17" s="161">
        <f t="shared" si="1"/>
        <v>1.7751479289940829E-2</v>
      </c>
      <c r="O17" s="35"/>
      <c r="P17" s="35"/>
      <c r="Q17" s="35"/>
      <c r="R17" s="35"/>
      <c r="S17" s="35"/>
      <c r="T17" s="54"/>
      <c r="U17" s="61">
        <f t="shared" si="2"/>
        <v>3</v>
      </c>
      <c r="V17" s="35"/>
      <c r="W17" s="164">
        <f t="shared" si="3"/>
        <v>1.4354066985645933E-2</v>
      </c>
      <c r="X17" s="35"/>
      <c r="Y17" s="35"/>
      <c r="Z17" s="35"/>
      <c r="AA17" s="35"/>
      <c r="AB17" s="126"/>
    </row>
    <row r="18" spans="1:28" ht="15" x14ac:dyDescent="0.25">
      <c r="A18" s="30"/>
      <c r="B18" s="31" t="s">
        <v>124</v>
      </c>
      <c r="C18" s="61">
        <f>'3663'!C18+Airpress!C18+DHAP!C18+Doccombe!C18+'Downton Brewery'!C18+'Downton Joinery'!C18+'Downton Tyre &amp; Autocare'!C18+'Global Marketing'!C18+'Help for Heroes'!C18+'Hopback Brewery'!C18+Hydor!C18+'Jacqui Elkins Bookkeeping'!C18+'Jetting Systems'!C18+Kitigawa!C18+'Priority Mailing'!C18+SCWSS!C18+'Skinner &amp; Osment'!C18+'Sports Online'!C18+'Wilton Wholefoods'!C18+Revive!C18</f>
        <v>21</v>
      </c>
      <c r="D18" s="35"/>
      <c r="E18" s="161">
        <f t="shared" si="0"/>
        <v>0.52500000000000002</v>
      </c>
      <c r="F18" s="35"/>
      <c r="G18" s="35"/>
      <c r="H18" s="35"/>
      <c r="I18" s="35"/>
      <c r="J18" s="35"/>
      <c r="K18" s="54"/>
      <c r="L18" s="61">
        <f>'3663'!I18+Airpress!I18+DHAP!I18+Doccombe!I18+'Downton Brewery'!I18+'Downton Joinery'!I18+'Downton Tyre &amp; Autocare'!I18+'Global Marketing'!I18+'Help for Heroes'!I18+'Hopback Brewery'!I18+Hydor!I18+'Jacqui Elkins Bookkeeping'!I18+'Jetting Systems'!I18+Kitigawa!I18+'Priority Mailing'!I18+SCWSS!I18+'Skinner &amp; Osment'!I18+'Sports Online'!I18+'Wilton Wholefoods'!I18+Revive!I18</f>
        <v>137</v>
      </c>
      <c r="M18" s="35"/>
      <c r="N18" s="161">
        <f t="shared" si="1"/>
        <v>0.81065088757396453</v>
      </c>
      <c r="O18" s="35"/>
      <c r="P18" s="35"/>
      <c r="Q18" s="35"/>
      <c r="R18" s="35"/>
      <c r="S18" s="35"/>
      <c r="T18" s="54"/>
      <c r="U18" s="61">
        <f t="shared" si="2"/>
        <v>158</v>
      </c>
      <c r="V18" s="35"/>
      <c r="W18" s="164">
        <f t="shared" si="3"/>
        <v>0.75598086124401909</v>
      </c>
      <c r="X18" s="35"/>
      <c r="Y18" s="35"/>
      <c r="Z18" s="35"/>
      <c r="AA18" s="35"/>
      <c r="AB18" s="126"/>
    </row>
    <row r="19" spans="1:28" ht="15" x14ac:dyDescent="0.25">
      <c r="A19" s="30"/>
      <c r="B19" s="31" t="s">
        <v>125</v>
      </c>
      <c r="C19" s="61">
        <f>'3663'!C19+Airpress!C19+DHAP!C19+Doccombe!C19+'Downton Brewery'!C19+'Downton Joinery'!C19+'Downton Tyre &amp; Autocare'!C19+'Global Marketing'!C19+'Help for Heroes'!C19+'Hopback Brewery'!C19+Hydor!C19+'Jacqui Elkins Bookkeeping'!C19+'Jetting Systems'!C19+Kitigawa!C19+'Priority Mailing'!C19+SCWSS!C19+'Skinner &amp; Osment'!C19+'Sports Online'!C19+'Wilton Wholefoods'!C19+Revive!C19</f>
        <v>4</v>
      </c>
      <c r="D19" s="35">
        <f>SUM(C14:C19)</f>
        <v>40</v>
      </c>
      <c r="E19" s="161">
        <f t="shared" si="0"/>
        <v>0.1</v>
      </c>
      <c r="F19" s="35"/>
      <c r="G19" s="35"/>
      <c r="H19" s="35"/>
      <c r="I19" s="35"/>
      <c r="J19" s="35"/>
      <c r="K19" s="54"/>
      <c r="L19" s="61">
        <f>'3663'!I19+Airpress!I19+DHAP!I19+Doccombe!I19+'Downton Brewery'!I19+'Downton Joinery'!I19+'Downton Tyre &amp; Autocare'!I19+'Global Marketing'!I19+'Help for Heroes'!I19+'Hopback Brewery'!I19+Hydor!I19+'Jacqui Elkins Bookkeeping'!I19+'Jetting Systems'!I19+Kitigawa!I19+'Priority Mailing'!I19+SCWSS!I19+'Skinner &amp; Osment'!I19+'Sports Online'!I19+'Wilton Wholefoods'!I19+Revive!I19</f>
        <v>20</v>
      </c>
      <c r="M19" s="35">
        <f>SUM(L14:L19)</f>
        <v>169</v>
      </c>
      <c r="N19" s="161">
        <f t="shared" si="1"/>
        <v>0.11834319526627218</v>
      </c>
      <c r="O19" s="35"/>
      <c r="P19" s="35"/>
      <c r="Q19" s="35"/>
      <c r="R19" s="35"/>
      <c r="S19" s="35"/>
      <c r="T19" s="54"/>
      <c r="U19" s="61">
        <f t="shared" si="2"/>
        <v>24</v>
      </c>
      <c r="V19" s="35">
        <f>SUM(U14:U19)</f>
        <v>209</v>
      </c>
      <c r="W19" s="164">
        <f t="shared" si="3"/>
        <v>0.11483253588516747</v>
      </c>
      <c r="X19" s="35"/>
      <c r="Y19" s="35"/>
      <c r="Z19" s="35"/>
      <c r="AA19" s="35"/>
      <c r="AB19" s="126"/>
    </row>
    <row r="20" spans="1:28" ht="15" x14ac:dyDescent="0.25">
      <c r="A20" s="30"/>
      <c r="B20" s="31"/>
      <c r="C20" s="44"/>
      <c r="D20" s="35"/>
      <c r="E20" s="35"/>
      <c r="F20" s="35"/>
      <c r="G20" s="35"/>
      <c r="H20" s="35"/>
      <c r="I20" s="35"/>
      <c r="J20" s="35"/>
      <c r="K20" s="54"/>
      <c r="L20" s="44"/>
      <c r="M20" s="35"/>
      <c r="N20" s="35"/>
      <c r="O20" s="35"/>
      <c r="P20" s="35"/>
      <c r="Q20" s="35"/>
      <c r="R20" s="35"/>
      <c r="S20" s="35"/>
      <c r="T20" s="54"/>
      <c r="U20" s="44"/>
      <c r="V20" s="35"/>
      <c r="W20" s="35"/>
      <c r="X20" s="35"/>
      <c r="Y20" s="35"/>
      <c r="Z20" s="35"/>
      <c r="AA20" s="35"/>
      <c r="AB20" s="126"/>
    </row>
    <row r="21" spans="1:28" ht="15" x14ac:dyDescent="0.25">
      <c r="A21" s="30">
        <v>3</v>
      </c>
      <c r="B21" s="31" t="s">
        <v>127</v>
      </c>
      <c r="C21" s="44"/>
      <c r="D21" s="35"/>
      <c r="E21" s="35"/>
      <c r="F21" s="35"/>
      <c r="G21" s="35"/>
      <c r="H21" s="35"/>
      <c r="I21" s="35"/>
      <c r="J21" s="35"/>
      <c r="K21" s="54"/>
      <c r="L21" s="44"/>
      <c r="M21" s="35"/>
      <c r="N21" s="35"/>
      <c r="O21" s="35"/>
      <c r="P21" s="35"/>
      <c r="Q21" s="35"/>
      <c r="R21" s="35"/>
      <c r="S21" s="35"/>
      <c r="T21" s="54"/>
      <c r="U21" s="44"/>
      <c r="V21" s="35"/>
      <c r="W21" s="35"/>
      <c r="X21" s="35"/>
      <c r="Y21" s="35"/>
      <c r="Z21" s="35"/>
      <c r="AA21" s="35"/>
      <c r="AB21" s="126"/>
    </row>
    <row r="22" spans="1:28" ht="15" x14ac:dyDescent="0.25">
      <c r="A22" s="30"/>
      <c r="B22" s="31" t="s">
        <v>89</v>
      </c>
      <c r="C22" s="61">
        <f>'3663'!C22+Airpress!C22+DHAP!C22+Doccombe!C22+'Downton Brewery'!C22+'Downton Joinery'!C22+'Downton Tyre &amp; Autocare'!C22+'Global Marketing'!C22+'Help for Heroes'!C22+'Hopback Brewery'!C22+Hydor!C22+'Jacqui Elkins Bookkeeping'!C22+'Jetting Systems'!C22+Kitigawa!C22+'Priority Mailing'!C22+SCWSS!C22+'Skinner &amp; Osment'!C22+'Sports Online'!C22+'Wilton Wholefoods'!C22+Revive!C22</f>
        <v>9</v>
      </c>
      <c r="D22" s="35"/>
      <c r="E22" s="161">
        <f>C22/$D$24</f>
        <v>0.29032258064516131</v>
      </c>
      <c r="F22" s="35"/>
      <c r="G22" s="35"/>
      <c r="H22" s="35"/>
      <c r="I22" s="35"/>
      <c r="J22" s="35"/>
      <c r="K22" s="54"/>
      <c r="L22" s="61">
        <f>'3663'!I22+Airpress!I22+DHAP!I22+Doccombe!I22+'Downton Brewery'!I22+'Downton Joinery'!I22+'Downton Tyre &amp; Autocare'!I22+'Global Marketing'!I22+'Help for Heroes'!I22+'Hopback Brewery'!I22+Hydor!I22+'Jacqui Elkins Bookkeeping'!I22+'Jetting Systems'!I22+Kitigawa!I22+'Priority Mailing'!I22+SCWSS!I22+'Skinner &amp; Osment'!I22+'Sports Online'!I22+'Wilton Wholefoods'!I22+Revive!I22</f>
        <v>70</v>
      </c>
      <c r="M22" s="35"/>
      <c r="N22" s="161">
        <f>L22/$M$24</f>
        <v>0.43209876543209874</v>
      </c>
      <c r="O22" s="35"/>
      <c r="P22" s="35"/>
      <c r="Q22" s="35"/>
      <c r="R22" s="35"/>
      <c r="S22" s="35"/>
      <c r="T22" s="54"/>
      <c r="U22" s="61">
        <f t="shared" ref="U22:U24" si="4">C22+L22</f>
        <v>79</v>
      </c>
      <c r="V22" s="35"/>
      <c r="W22" s="164">
        <f>U22/$V$24</f>
        <v>0.40932642487046633</v>
      </c>
      <c r="X22" s="35"/>
      <c r="Y22" s="35"/>
      <c r="Z22" s="35"/>
      <c r="AA22" s="35"/>
      <c r="AB22" s="126"/>
    </row>
    <row r="23" spans="1:28" ht="15" x14ac:dyDescent="0.25">
      <c r="A23" s="30"/>
      <c r="B23" s="31" t="s">
        <v>90</v>
      </c>
      <c r="C23" s="61">
        <f>'3663'!C23+Airpress!C23+DHAP!C23+Doccombe!C23+'Downton Brewery'!C23+'Downton Joinery'!C23+'Downton Tyre &amp; Autocare'!C23+'Global Marketing'!C23+'Help for Heroes'!C23+'Hopback Brewery'!C23+Hydor!C23+'Jacqui Elkins Bookkeeping'!C23+'Jetting Systems'!C23+Kitigawa!C23+'Priority Mailing'!C23+SCWSS!C23+'Skinner &amp; Osment'!C23+'Sports Online'!C23+'Wilton Wholefoods'!C23+Revive!C23</f>
        <v>8</v>
      </c>
      <c r="D23" s="35"/>
      <c r="E23" s="161">
        <f t="shared" ref="E23:E24" si="5">C23/$D$24</f>
        <v>0.25806451612903225</v>
      </c>
      <c r="F23" s="35"/>
      <c r="G23" s="35"/>
      <c r="H23" s="35"/>
      <c r="I23" s="35"/>
      <c r="J23" s="35"/>
      <c r="K23" s="54"/>
      <c r="L23" s="61">
        <f>'3663'!I23+Airpress!I23+DHAP!I23+Doccombe!I23+'Downton Brewery'!I23+'Downton Joinery'!I23+'Downton Tyre &amp; Autocare'!I23+'Global Marketing'!I23+'Help for Heroes'!I23+'Hopback Brewery'!I23+Hydor!I23+'Jacqui Elkins Bookkeeping'!I23+'Jetting Systems'!I23+Kitigawa!I23+'Priority Mailing'!I23+SCWSS!I23+'Skinner &amp; Osment'!I23+'Sports Online'!I23+'Wilton Wholefoods'!I23+Revive!I23</f>
        <v>58</v>
      </c>
      <c r="M23" s="35"/>
      <c r="N23" s="161">
        <f t="shared" ref="N23:N24" si="6">L23/$M$24</f>
        <v>0.35802469135802467</v>
      </c>
      <c r="O23" s="35"/>
      <c r="P23" s="35"/>
      <c r="Q23" s="35"/>
      <c r="R23" s="35"/>
      <c r="S23" s="35"/>
      <c r="T23" s="54"/>
      <c r="U23" s="61">
        <f t="shared" si="4"/>
        <v>66</v>
      </c>
      <c r="V23" s="35"/>
      <c r="W23" s="164">
        <f t="shared" ref="W23:W24" si="7">U23/$V$24</f>
        <v>0.34196891191709844</v>
      </c>
      <c r="X23" s="35"/>
      <c r="Y23" s="35"/>
      <c r="Z23" s="35"/>
      <c r="AA23" s="35"/>
      <c r="AB23" s="126"/>
    </row>
    <row r="24" spans="1:28" ht="15" x14ac:dyDescent="0.25">
      <c r="A24" s="30"/>
      <c r="B24" s="31" t="s">
        <v>91</v>
      </c>
      <c r="C24" s="61">
        <f>'3663'!C24+Airpress!C24+DHAP!C24+Doccombe!C24+'Downton Brewery'!C24+'Downton Joinery'!C24+'Downton Tyre &amp; Autocare'!C24+'Global Marketing'!C24+'Help for Heroes'!C24+'Hopback Brewery'!C24+Hydor!C24+'Jacqui Elkins Bookkeeping'!C24+'Jetting Systems'!C24+Kitigawa!C24+'Priority Mailing'!C24+SCWSS!C24+'Skinner &amp; Osment'!C24+'Sports Online'!C24+'Wilton Wholefoods'!C24+Revive!C24</f>
        <v>14</v>
      </c>
      <c r="D24" s="35">
        <f>SUM(C22:C24)</f>
        <v>31</v>
      </c>
      <c r="E24" s="161">
        <f t="shared" si="5"/>
        <v>0.45161290322580644</v>
      </c>
      <c r="F24" s="35"/>
      <c r="G24" s="35"/>
      <c r="H24" s="35"/>
      <c r="I24" s="35"/>
      <c r="J24" s="35"/>
      <c r="K24" s="54"/>
      <c r="L24" s="61">
        <f>'3663'!I24+Airpress!I24+DHAP!I24+Doccombe!I24+'Downton Brewery'!I24+'Downton Joinery'!I24+'Downton Tyre &amp; Autocare'!I24+'Global Marketing'!I24+'Help for Heroes'!I24+'Hopback Brewery'!I24+Hydor!I24+'Jacqui Elkins Bookkeeping'!I24+'Jetting Systems'!I24+Kitigawa!I24+'Priority Mailing'!I24+SCWSS!I24+'Skinner &amp; Osment'!I24+'Sports Online'!I24+'Wilton Wholefoods'!I24+Revive!I24</f>
        <v>34</v>
      </c>
      <c r="M24" s="35">
        <f>SUM(L22:L24)</f>
        <v>162</v>
      </c>
      <c r="N24" s="161">
        <f t="shared" si="6"/>
        <v>0.20987654320987653</v>
      </c>
      <c r="O24" s="35"/>
      <c r="P24" s="35"/>
      <c r="Q24" s="35"/>
      <c r="R24" s="35"/>
      <c r="S24" s="35"/>
      <c r="T24" s="54"/>
      <c r="U24" s="61">
        <f t="shared" si="4"/>
        <v>48</v>
      </c>
      <c r="V24" s="35">
        <f>SUM(U22:U24)</f>
        <v>193</v>
      </c>
      <c r="W24" s="164">
        <f t="shared" si="7"/>
        <v>0.24870466321243523</v>
      </c>
      <c r="X24" s="35"/>
      <c r="Y24" s="35"/>
      <c r="Z24" s="35"/>
      <c r="AA24" s="35"/>
      <c r="AB24" s="126"/>
    </row>
    <row r="25" spans="1:28" ht="15" x14ac:dyDescent="0.25">
      <c r="A25" s="30"/>
      <c r="B25" s="31"/>
      <c r="C25" s="44"/>
      <c r="D25" s="35"/>
      <c r="E25" s="35"/>
      <c r="F25" s="35"/>
      <c r="G25" s="35"/>
      <c r="H25" s="35"/>
      <c r="I25" s="35"/>
      <c r="J25" s="35"/>
      <c r="K25" s="54"/>
      <c r="L25" s="44"/>
      <c r="M25" s="35"/>
      <c r="N25" s="35"/>
      <c r="O25" s="35"/>
      <c r="P25" s="35"/>
      <c r="Q25" s="35"/>
      <c r="R25" s="35"/>
      <c r="S25" s="35"/>
      <c r="T25" s="54"/>
      <c r="U25" s="44"/>
      <c r="V25" s="35"/>
      <c r="W25" s="35"/>
      <c r="X25" s="35"/>
      <c r="Y25" s="35"/>
      <c r="Z25" s="35"/>
      <c r="AA25" s="35"/>
      <c r="AB25" s="126"/>
    </row>
    <row r="26" spans="1:28" ht="15" x14ac:dyDescent="0.25">
      <c r="A26" s="30">
        <v>4</v>
      </c>
      <c r="B26" s="31" t="s">
        <v>128</v>
      </c>
      <c r="C26" s="44"/>
      <c r="D26" s="35"/>
      <c r="E26" s="35"/>
      <c r="F26" s="35"/>
      <c r="G26" s="35"/>
      <c r="H26" s="35"/>
      <c r="I26" s="35"/>
      <c r="J26" s="35"/>
      <c r="K26" s="54"/>
      <c r="L26" s="44"/>
      <c r="M26" s="35"/>
      <c r="N26" s="35"/>
      <c r="O26" s="35"/>
      <c r="P26" s="35"/>
      <c r="Q26" s="35"/>
      <c r="R26" s="35"/>
      <c r="S26" s="35"/>
      <c r="T26" s="54"/>
      <c r="U26" s="44"/>
      <c r="V26" s="35"/>
      <c r="W26" s="35"/>
      <c r="X26" s="35"/>
      <c r="Y26" s="35"/>
      <c r="Z26" s="35"/>
      <c r="AA26" s="35"/>
      <c r="AB26" s="126"/>
    </row>
    <row r="27" spans="1:28" ht="15" x14ac:dyDescent="0.25">
      <c r="A27" s="30"/>
      <c r="B27" s="34">
        <v>5</v>
      </c>
      <c r="C27" s="61">
        <f>'3663'!C27+Airpress!C27+DHAP!C27+Doccombe!C27+'Downton Brewery'!C27+'Downton Joinery'!C27+'Downton Tyre &amp; Autocare'!C27+'Global Marketing'!C27+'Help for Heroes'!C27+'Hopback Brewery'!C27+Hydor!C27+'Jacqui Elkins Bookkeeping'!C27+'Jetting Systems'!C27+Kitigawa!C27+'Priority Mailing'!C27+SCWSS!C27+'Skinner &amp; Osment'!C27+'Sports Online'!C27+'Wilton Wholefoods'!C27+Revive!C27</f>
        <v>3</v>
      </c>
      <c r="D27" s="35"/>
      <c r="E27" s="161">
        <f>C27/$D$43</f>
        <v>9.375E-2</v>
      </c>
      <c r="F27" s="35"/>
      <c r="G27" s="35"/>
      <c r="H27" s="35"/>
      <c r="I27" s="35"/>
      <c r="J27" s="35"/>
      <c r="K27" s="54"/>
      <c r="L27" s="61">
        <f>'3663'!I27+Airpress!I27+DHAP!I27+Doccombe!I27+'Downton Brewery'!I27+'Downton Joinery'!I27+'Downton Tyre &amp; Autocare'!I27+'Global Marketing'!I27+'Help for Heroes'!I27+'Hopback Brewery'!I27+Hydor!I27+'Jacqui Elkins Bookkeeping'!I27+'Jetting Systems'!I27+Kitigawa!I27+'Priority Mailing'!I27+SCWSS!I27+'Skinner &amp; Osment'!I27+'Sports Online'!I27+'Wilton Wholefoods'!I27+Revive!I27</f>
        <v>12</v>
      </c>
      <c r="M27" s="35"/>
      <c r="N27" s="161">
        <f>L27/$M$43</f>
        <v>7.6923076923076927E-2</v>
      </c>
      <c r="O27" s="35"/>
      <c r="P27" s="35"/>
      <c r="Q27" s="35"/>
      <c r="R27" s="35"/>
      <c r="S27" s="35"/>
      <c r="T27" s="54"/>
      <c r="U27" s="61">
        <f t="shared" ref="U27:U43" si="8">C27+L27</f>
        <v>15</v>
      </c>
      <c r="V27" s="35"/>
      <c r="W27" s="164">
        <f>U27/$V$43</f>
        <v>7.9787234042553196E-2</v>
      </c>
      <c r="X27" s="35"/>
      <c r="Y27" s="35"/>
      <c r="Z27" s="35"/>
      <c r="AA27" s="35"/>
      <c r="AB27" s="126"/>
    </row>
    <row r="28" spans="1:28" ht="15" x14ac:dyDescent="0.25">
      <c r="A28" s="30"/>
      <c r="B28" s="34">
        <v>6</v>
      </c>
      <c r="C28" s="61">
        <f>'3663'!C28+Airpress!C28+DHAP!C28+Doccombe!C28+'Downton Brewery'!C28+'Downton Joinery'!C28+'Downton Tyre &amp; Autocare'!C28+'Global Marketing'!C28+'Help for Heroes'!C28+'Hopback Brewery'!C28+Hydor!C28+'Jacqui Elkins Bookkeeping'!C28+'Jetting Systems'!C28+Kitigawa!C28+'Priority Mailing'!C28+SCWSS!C28+'Skinner &amp; Osment'!C28+'Sports Online'!C28+'Wilton Wholefoods'!C28+Revive!C28</f>
        <v>0</v>
      </c>
      <c r="D28" s="35"/>
      <c r="E28" s="161">
        <f t="shared" ref="E28:E43" si="9">C28/$D$43</f>
        <v>0</v>
      </c>
      <c r="F28" s="35"/>
      <c r="G28" s="35"/>
      <c r="H28" s="35"/>
      <c r="I28" s="35"/>
      <c r="J28" s="35"/>
      <c r="K28" s="54"/>
      <c r="L28" s="61">
        <f>'3663'!I28+Airpress!I28+DHAP!I28+Doccombe!I28+'Downton Brewery'!I28+'Downton Joinery'!I28+'Downton Tyre &amp; Autocare'!I28+'Global Marketing'!I28+'Help for Heroes'!I28+'Hopback Brewery'!I28+Hydor!I28+'Jacqui Elkins Bookkeeping'!I28+'Jetting Systems'!I28+Kitigawa!I28+'Priority Mailing'!I28+SCWSS!I28+'Skinner &amp; Osment'!I28+'Sports Online'!I28+'Wilton Wholefoods'!I28+Revive!I28</f>
        <v>8</v>
      </c>
      <c r="M28" s="35"/>
      <c r="N28" s="161">
        <f t="shared" ref="N28:N43" si="10">L28/$M$43</f>
        <v>5.128205128205128E-2</v>
      </c>
      <c r="O28" s="35"/>
      <c r="P28" s="35"/>
      <c r="Q28" s="35"/>
      <c r="R28" s="35"/>
      <c r="S28" s="35"/>
      <c r="T28" s="54"/>
      <c r="U28" s="61">
        <f t="shared" si="8"/>
        <v>8</v>
      </c>
      <c r="V28" s="35"/>
      <c r="W28" s="164">
        <f t="shared" ref="W28:W43" si="11">U28/$V$43</f>
        <v>4.2553191489361701E-2</v>
      </c>
      <c r="X28" s="35"/>
      <c r="Y28" s="35"/>
      <c r="Z28" s="35"/>
      <c r="AA28" s="35"/>
      <c r="AB28" s="126"/>
    </row>
    <row r="29" spans="1:28" ht="15" x14ac:dyDescent="0.25">
      <c r="A29" s="30"/>
      <c r="B29" s="34">
        <v>7</v>
      </c>
      <c r="C29" s="61">
        <f>'3663'!C29+Airpress!C29+DHAP!C29+Doccombe!C29+'Downton Brewery'!C29+'Downton Joinery'!C29+'Downton Tyre &amp; Autocare'!C29+'Global Marketing'!C29+'Help for Heroes'!C29+'Hopback Brewery'!C29+Hydor!C29+'Jacqui Elkins Bookkeeping'!C29+'Jetting Systems'!C29+Kitigawa!C29+'Priority Mailing'!C29+SCWSS!C29+'Skinner &amp; Osment'!C29+'Sports Online'!C29+'Wilton Wholefoods'!C29+Revive!C29</f>
        <v>4</v>
      </c>
      <c r="D29" s="35"/>
      <c r="E29" s="161">
        <f t="shared" si="9"/>
        <v>0.125</v>
      </c>
      <c r="F29" s="35"/>
      <c r="G29" s="35"/>
      <c r="H29" s="35"/>
      <c r="I29" s="35"/>
      <c r="J29" s="35"/>
      <c r="K29" s="54"/>
      <c r="L29" s="61">
        <f>'3663'!I29+Airpress!I29+DHAP!I29+Doccombe!I29+'Downton Brewery'!I29+'Downton Joinery'!I29+'Downton Tyre &amp; Autocare'!I29+'Global Marketing'!I29+'Help for Heroes'!I29+'Hopback Brewery'!I29+Hydor!I29+'Jacqui Elkins Bookkeeping'!I29+'Jetting Systems'!I29+Kitigawa!I29+'Priority Mailing'!I29+SCWSS!I29+'Skinner &amp; Osment'!I29+'Sports Online'!I29+'Wilton Wholefoods'!I29+Revive!I29</f>
        <v>27</v>
      </c>
      <c r="M29" s="35"/>
      <c r="N29" s="161">
        <f t="shared" si="10"/>
        <v>0.17307692307692307</v>
      </c>
      <c r="O29" s="35"/>
      <c r="P29" s="35"/>
      <c r="Q29" s="35"/>
      <c r="R29" s="35"/>
      <c r="S29" s="35"/>
      <c r="T29" s="54"/>
      <c r="U29" s="61">
        <f t="shared" si="8"/>
        <v>31</v>
      </c>
      <c r="V29" s="35"/>
      <c r="W29" s="164">
        <f t="shared" si="11"/>
        <v>0.16489361702127658</v>
      </c>
      <c r="X29" s="35"/>
      <c r="Y29" s="35"/>
      <c r="Z29" s="35"/>
      <c r="AA29" s="35"/>
      <c r="AB29" s="126"/>
    </row>
    <row r="30" spans="1:28" ht="15" x14ac:dyDescent="0.25">
      <c r="A30" s="30"/>
      <c r="B30" s="34">
        <v>8</v>
      </c>
      <c r="C30" s="61">
        <f>'3663'!C30+Airpress!C30+DHAP!C30+Doccombe!C30+'Downton Brewery'!C30+'Downton Joinery'!C30+'Downton Tyre &amp; Autocare'!C30+'Global Marketing'!C30+'Help for Heroes'!C30+'Hopback Brewery'!C30+Hydor!C30+'Jacqui Elkins Bookkeeping'!C30+'Jetting Systems'!C30+Kitigawa!C30+'Priority Mailing'!C30+SCWSS!C30+'Skinner &amp; Osment'!C30+'Sports Online'!C30+'Wilton Wholefoods'!C30+Revive!C30</f>
        <v>15</v>
      </c>
      <c r="D30" s="35"/>
      <c r="E30" s="161">
        <f t="shared" si="9"/>
        <v>0.46875</v>
      </c>
      <c r="F30" s="35"/>
      <c r="G30" s="35"/>
      <c r="H30" s="35"/>
      <c r="I30" s="35"/>
      <c r="J30" s="35"/>
      <c r="K30" s="54"/>
      <c r="L30" s="61">
        <f>'3663'!I30+Airpress!I30+DHAP!I30+Doccombe!I30+'Downton Brewery'!I30+'Downton Joinery'!I30+'Downton Tyre &amp; Autocare'!I30+'Global Marketing'!I30+'Help for Heroes'!I30+'Hopback Brewery'!I30+Hydor!I30+'Jacqui Elkins Bookkeeping'!I30+'Jetting Systems'!I30+Kitigawa!I30+'Priority Mailing'!I30+SCWSS!I30+'Skinner &amp; Osment'!I30+'Sports Online'!I30+'Wilton Wholefoods'!I30+Revive!I30</f>
        <v>60</v>
      </c>
      <c r="M30" s="35"/>
      <c r="N30" s="161">
        <f t="shared" si="10"/>
        <v>0.38461538461538464</v>
      </c>
      <c r="O30" s="35"/>
      <c r="P30" s="35"/>
      <c r="Q30" s="35"/>
      <c r="R30" s="35"/>
      <c r="S30" s="35"/>
      <c r="T30" s="54"/>
      <c r="U30" s="61">
        <f t="shared" si="8"/>
        <v>75</v>
      </c>
      <c r="V30" s="35"/>
      <c r="W30" s="164">
        <f t="shared" si="11"/>
        <v>0.39893617021276595</v>
      </c>
      <c r="X30" s="35"/>
      <c r="Y30" s="35"/>
      <c r="Z30" s="35"/>
      <c r="AA30" s="35"/>
      <c r="AB30" s="126"/>
    </row>
    <row r="31" spans="1:28" ht="15" x14ac:dyDescent="0.25">
      <c r="A31" s="30"/>
      <c r="B31" s="34">
        <v>9</v>
      </c>
      <c r="C31" s="61">
        <f>'3663'!C31+Airpress!C31+DHAP!C31+Doccombe!C31+'Downton Brewery'!C31+'Downton Joinery'!C31+'Downton Tyre &amp; Autocare'!C31+'Global Marketing'!C31+'Help for Heroes'!C31+'Hopback Brewery'!C31+Hydor!C31+'Jacqui Elkins Bookkeeping'!C31+'Jetting Systems'!C31+Kitigawa!C31+'Priority Mailing'!C31+SCWSS!C31+'Skinner &amp; Osment'!C31+'Sports Online'!C31+'Wilton Wholefoods'!C31+Revive!C31</f>
        <v>1</v>
      </c>
      <c r="D31" s="35"/>
      <c r="E31" s="161">
        <f t="shared" si="9"/>
        <v>3.125E-2</v>
      </c>
      <c r="F31" s="35"/>
      <c r="G31" s="35"/>
      <c r="H31" s="35"/>
      <c r="I31" s="35"/>
      <c r="J31" s="35"/>
      <c r="K31" s="54"/>
      <c r="L31" s="61">
        <f>'3663'!I31+Airpress!I31+DHAP!I31+Doccombe!I31+'Downton Brewery'!I31+'Downton Joinery'!I31+'Downton Tyre &amp; Autocare'!I31+'Global Marketing'!I31+'Help for Heroes'!I31+'Hopback Brewery'!I31+Hydor!I31+'Jacqui Elkins Bookkeeping'!I31+'Jetting Systems'!I31+Kitigawa!I31+'Priority Mailing'!I31+SCWSS!I31+'Skinner &amp; Osment'!I31+'Sports Online'!I31+'Wilton Wholefoods'!I31+Revive!I31</f>
        <v>19</v>
      </c>
      <c r="M31" s="35"/>
      <c r="N31" s="161">
        <f t="shared" si="10"/>
        <v>0.12179487179487179</v>
      </c>
      <c r="O31" s="35"/>
      <c r="P31" s="35"/>
      <c r="Q31" s="35"/>
      <c r="R31" s="35"/>
      <c r="S31" s="35"/>
      <c r="T31" s="54"/>
      <c r="U31" s="61">
        <f t="shared" si="8"/>
        <v>20</v>
      </c>
      <c r="V31" s="35"/>
      <c r="W31" s="164">
        <f t="shared" si="11"/>
        <v>0.10638297872340426</v>
      </c>
      <c r="X31" s="35"/>
      <c r="Y31" s="35"/>
      <c r="Z31" s="35"/>
      <c r="AA31" s="35"/>
      <c r="AB31" s="126"/>
    </row>
    <row r="32" spans="1:28" ht="15" x14ac:dyDescent="0.25">
      <c r="A32" s="30"/>
      <c r="B32" s="34">
        <v>10</v>
      </c>
      <c r="C32" s="61">
        <f>'3663'!C32+Airpress!C32+DHAP!C32+Doccombe!C32+'Downton Brewery'!C32+'Downton Joinery'!C32+'Downton Tyre &amp; Autocare'!C32+'Global Marketing'!C32+'Help for Heroes'!C32+'Hopback Brewery'!C32+Hydor!C32+'Jacqui Elkins Bookkeeping'!C32+'Jetting Systems'!C32+Kitigawa!C32+'Priority Mailing'!C32+SCWSS!C32+'Skinner &amp; Osment'!C32+'Sports Online'!C32+'Wilton Wholefoods'!C32+Revive!C32</f>
        <v>0</v>
      </c>
      <c r="D32" s="35"/>
      <c r="E32" s="161">
        <f t="shared" si="9"/>
        <v>0</v>
      </c>
      <c r="F32" s="35"/>
      <c r="G32" s="35"/>
      <c r="H32" s="35"/>
      <c r="I32" s="35"/>
      <c r="J32" s="35"/>
      <c r="K32" s="54"/>
      <c r="L32" s="61">
        <f>'3663'!I32+Airpress!I32+DHAP!I32+Doccombe!I32+'Downton Brewery'!I32+'Downton Joinery'!I32+'Downton Tyre &amp; Autocare'!I32+'Global Marketing'!I32+'Help for Heroes'!I32+'Hopback Brewery'!I32+Hydor!I32+'Jacqui Elkins Bookkeeping'!I32+'Jetting Systems'!I32+Kitigawa!I32+'Priority Mailing'!I32+SCWSS!I32+'Skinner &amp; Osment'!I32+'Sports Online'!I32+'Wilton Wholefoods'!I32+Revive!I32</f>
        <v>3</v>
      </c>
      <c r="M32" s="35"/>
      <c r="N32" s="161">
        <f t="shared" si="10"/>
        <v>1.9230769230769232E-2</v>
      </c>
      <c r="O32" s="35"/>
      <c r="P32" s="35"/>
      <c r="Q32" s="35"/>
      <c r="R32" s="35"/>
      <c r="S32" s="35"/>
      <c r="T32" s="54"/>
      <c r="U32" s="61">
        <f t="shared" si="8"/>
        <v>3</v>
      </c>
      <c r="V32" s="35"/>
      <c r="W32" s="164">
        <f t="shared" si="11"/>
        <v>1.5957446808510637E-2</v>
      </c>
      <c r="X32" s="35"/>
      <c r="Y32" s="35"/>
      <c r="Z32" s="35"/>
      <c r="AA32" s="35"/>
      <c r="AB32" s="126"/>
    </row>
    <row r="33" spans="1:28" ht="15" x14ac:dyDescent="0.25">
      <c r="A33" s="30"/>
      <c r="B33" s="34">
        <v>11</v>
      </c>
      <c r="C33" s="61">
        <f>'3663'!C33+Airpress!C33+DHAP!C33+Doccombe!C33+'Downton Brewery'!C33+'Downton Joinery'!C33+'Downton Tyre &amp; Autocare'!C33+'Global Marketing'!C33+'Help for Heroes'!C33+'Hopback Brewery'!C33+Hydor!C33+'Jacqui Elkins Bookkeeping'!C33+'Jetting Systems'!C33+Kitigawa!C33+'Priority Mailing'!C33+SCWSS!C33+'Skinner &amp; Osment'!C33+'Sports Online'!C33+'Wilton Wholefoods'!C33+Revive!C33</f>
        <v>0</v>
      </c>
      <c r="D33" s="35"/>
      <c r="E33" s="161">
        <f t="shared" si="9"/>
        <v>0</v>
      </c>
      <c r="F33" s="35"/>
      <c r="G33" s="35"/>
      <c r="H33" s="35"/>
      <c r="I33" s="35"/>
      <c r="J33" s="35"/>
      <c r="K33" s="54"/>
      <c r="L33" s="61">
        <f>'3663'!I33+Airpress!I33+DHAP!I33+Doccombe!I33+'Downton Brewery'!I33+'Downton Joinery'!I33+'Downton Tyre &amp; Autocare'!I33+'Global Marketing'!I33+'Help for Heroes'!I33+'Hopback Brewery'!I33+Hydor!I33+'Jacqui Elkins Bookkeeping'!I33+'Jetting Systems'!I33+Kitigawa!I33+'Priority Mailing'!I33+SCWSS!I33+'Skinner &amp; Osment'!I33+'Sports Online'!I33+'Wilton Wholefoods'!I33+Revive!I33</f>
        <v>1</v>
      </c>
      <c r="M33" s="35"/>
      <c r="N33" s="161">
        <f t="shared" si="10"/>
        <v>6.41025641025641E-3</v>
      </c>
      <c r="O33" s="35"/>
      <c r="P33" s="35"/>
      <c r="Q33" s="35"/>
      <c r="R33" s="35"/>
      <c r="S33" s="35"/>
      <c r="T33" s="54"/>
      <c r="U33" s="61">
        <f t="shared" si="8"/>
        <v>1</v>
      </c>
      <c r="V33" s="35"/>
      <c r="W33" s="164">
        <f t="shared" si="11"/>
        <v>5.3191489361702126E-3</v>
      </c>
      <c r="X33" s="35"/>
      <c r="Y33" s="35"/>
      <c r="Z33" s="35"/>
      <c r="AA33" s="35"/>
      <c r="AB33" s="126"/>
    </row>
    <row r="34" spans="1:28" ht="15" x14ac:dyDescent="0.25">
      <c r="A34" s="30"/>
      <c r="B34" s="34">
        <v>12</v>
      </c>
      <c r="C34" s="61">
        <f>'3663'!C34+Airpress!C34+DHAP!C34+Doccombe!C34+'Downton Brewery'!C34+'Downton Joinery'!C34+'Downton Tyre &amp; Autocare'!C34+'Global Marketing'!C34+'Help for Heroes'!C34+'Hopback Brewery'!C34+Hydor!C34+'Jacqui Elkins Bookkeeping'!C34+'Jetting Systems'!C34+Kitigawa!C34+'Priority Mailing'!C34+SCWSS!C34+'Skinner &amp; Osment'!C34+'Sports Online'!C34+'Wilton Wholefoods'!C34+Revive!C34</f>
        <v>1</v>
      </c>
      <c r="D34" s="35"/>
      <c r="E34" s="161">
        <f t="shared" si="9"/>
        <v>3.125E-2</v>
      </c>
      <c r="F34" s="35"/>
      <c r="G34" s="35"/>
      <c r="H34" s="35"/>
      <c r="I34" s="35"/>
      <c r="J34" s="35"/>
      <c r="K34" s="54"/>
      <c r="L34" s="61">
        <f>'3663'!I34+Airpress!I34+DHAP!I34+Doccombe!I34+'Downton Brewery'!I34+'Downton Joinery'!I34+'Downton Tyre &amp; Autocare'!I34+'Global Marketing'!I34+'Help for Heroes'!I34+'Hopback Brewery'!I34+Hydor!I34+'Jacqui Elkins Bookkeeping'!I34+'Jetting Systems'!I34+Kitigawa!I34+'Priority Mailing'!I34+SCWSS!I34+'Skinner &amp; Osment'!I34+'Sports Online'!I34+'Wilton Wholefoods'!I34+Revive!I34</f>
        <v>0</v>
      </c>
      <c r="M34" s="35"/>
      <c r="N34" s="161">
        <f t="shared" si="10"/>
        <v>0</v>
      </c>
      <c r="O34" s="35"/>
      <c r="P34" s="35"/>
      <c r="Q34" s="35"/>
      <c r="R34" s="35"/>
      <c r="S34" s="35"/>
      <c r="T34" s="54"/>
      <c r="U34" s="61">
        <f t="shared" si="8"/>
        <v>1</v>
      </c>
      <c r="V34" s="35"/>
      <c r="W34" s="164">
        <f t="shared" si="11"/>
        <v>5.3191489361702126E-3</v>
      </c>
      <c r="X34" s="35"/>
      <c r="Y34" s="35"/>
      <c r="Z34" s="35"/>
      <c r="AA34" s="35"/>
      <c r="AB34" s="126"/>
    </row>
    <row r="35" spans="1:28" ht="15" x14ac:dyDescent="0.25">
      <c r="A35" s="30"/>
      <c r="B35" s="34">
        <v>13</v>
      </c>
      <c r="C35" s="61">
        <f>'3663'!C35+Airpress!C35+DHAP!C35+Doccombe!C35+'Downton Brewery'!C35+'Downton Joinery'!C35+'Downton Tyre &amp; Autocare'!C35+'Global Marketing'!C35+'Help for Heroes'!C35+'Hopback Brewery'!C35+Hydor!C35+'Jacqui Elkins Bookkeeping'!C35+'Jetting Systems'!C35+Kitigawa!C35+'Priority Mailing'!C35+SCWSS!C35+'Skinner &amp; Osment'!C35+'Sports Online'!C35+'Wilton Wholefoods'!C35+Revive!C35</f>
        <v>1</v>
      </c>
      <c r="D35" s="35"/>
      <c r="E35" s="161">
        <f t="shared" si="9"/>
        <v>3.125E-2</v>
      </c>
      <c r="F35" s="35"/>
      <c r="G35" s="35"/>
      <c r="H35" s="35"/>
      <c r="I35" s="35"/>
      <c r="J35" s="35"/>
      <c r="K35" s="54"/>
      <c r="L35" s="61">
        <f>'3663'!I35+Airpress!I35+DHAP!I35+Doccombe!I35+'Downton Brewery'!I35+'Downton Joinery'!I35+'Downton Tyre &amp; Autocare'!I35+'Global Marketing'!I35+'Help for Heroes'!I35+'Hopback Brewery'!I35+Hydor!I35+'Jacqui Elkins Bookkeeping'!I35+'Jetting Systems'!I35+Kitigawa!I35+'Priority Mailing'!I35+SCWSS!I35+'Skinner &amp; Osment'!I35+'Sports Online'!I35+'Wilton Wholefoods'!I35+Revive!I35</f>
        <v>0</v>
      </c>
      <c r="M35" s="35"/>
      <c r="N35" s="161">
        <f t="shared" si="10"/>
        <v>0</v>
      </c>
      <c r="O35" s="35"/>
      <c r="P35" s="35"/>
      <c r="Q35" s="35"/>
      <c r="R35" s="35"/>
      <c r="S35" s="35"/>
      <c r="T35" s="54"/>
      <c r="U35" s="61">
        <f t="shared" si="8"/>
        <v>1</v>
      </c>
      <c r="V35" s="35"/>
      <c r="W35" s="164">
        <f t="shared" si="11"/>
        <v>5.3191489361702126E-3</v>
      </c>
      <c r="X35" s="35"/>
      <c r="Y35" s="35"/>
      <c r="Z35" s="35"/>
      <c r="AA35" s="35"/>
      <c r="AB35" s="126"/>
    </row>
    <row r="36" spans="1:28" ht="15" x14ac:dyDescent="0.25">
      <c r="A36" s="30"/>
      <c r="B36" s="34">
        <v>14</v>
      </c>
      <c r="C36" s="61">
        <f>'3663'!C36+Airpress!C36+DHAP!C36+Doccombe!C36+'Downton Brewery'!C36+'Downton Joinery'!C36+'Downton Tyre &amp; Autocare'!C36+'Global Marketing'!C36+'Help for Heroes'!C36+'Hopback Brewery'!C36+Hydor!C36+'Jacqui Elkins Bookkeeping'!C36+'Jetting Systems'!C36+Kitigawa!C36+'Priority Mailing'!C36+SCWSS!C36+'Skinner &amp; Osment'!C36+'Sports Online'!C36+'Wilton Wholefoods'!C36+Revive!C36</f>
        <v>1</v>
      </c>
      <c r="D36" s="35"/>
      <c r="E36" s="161">
        <f t="shared" si="9"/>
        <v>3.125E-2</v>
      </c>
      <c r="F36" s="35"/>
      <c r="G36" s="35"/>
      <c r="H36" s="35"/>
      <c r="I36" s="35"/>
      <c r="J36" s="35"/>
      <c r="K36" s="54"/>
      <c r="L36" s="61">
        <f>'3663'!I36+Airpress!I36+DHAP!I36+Doccombe!I36+'Downton Brewery'!I36+'Downton Joinery'!I36+'Downton Tyre &amp; Autocare'!I36+'Global Marketing'!I36+'Help for Heroes'!I36+'Hopback Brewery'!I36+Hydor!I36+'Jacqui Elkins Bookkeeping'!I36+'Jetting Systems'!I36+Kitigawa!I36+'Priority Mailing'!I36+SCWSS!I36+'Skinner &amp; Osment'!I36+'Sports Online'!I36+'Wilton Wholefoods'!I36+Revive!I36</f>
        <v>0</v>
      </c>
      <c r="M36" s="35"/>
      <c r="N36" s="161">
        <f t="shared" si="10"/>
        <v>0</v>
      </c>
      <c r="O36" s="35"/>
      <c r="P36" s="35"/>
      <c r="Q36" s="35"/>
      <c r="R36" s="35"/>
      <c r="S36" s="35"/>
      <c r="T36" s="54"/>
      <c r="U36" s="61">
        <f t="shared" si="8"/>
        <v>1</v>
      </c>
      <c r="V36" s="35"/>
      <c r="W36" s="164">
        <f t="shared" si="11"/>
        <v>5.3191489361702126E-3</v>
      </c>
      <c r="X36" s="35"/>
      <c r="Y36" s="35"/>
      <c r="Z36" s="35"/>
      <c r="AA36" s="35"/>
      <c r="AB36" s="126"/>
    </row>
    <row r="37" spans="1:28" ht="15" x14ac:dyDescent="0.25">
      <c r="A37" s="30"/>
      <c r="B37" s="34">
        <v>15</v>
      </c>
      <c r="C37" s="61">
        <f>'3663'!C37+Airpress!C37+DHAP!C37+Doccombe!C37+'Downton Brewery'!C37+'Downton Joinery'!C37+'Downton Tyre &amp; Autocare'!C37+'Global Marketing'!C37+'Help for Heroes'!C37+'Hopback Brewery'!C37+Hydor!C37+'Jacqui Elkins Bookkeeping'!C37+'Jetting Systems'!C37+Kitigawa!C37+'Priority Mailing'!C37+SCWSS!C37+'Skinner &amp; Osment'!C37+'Sports Online'!C37+'Wilton Wholefoods'!C37+Revive!C37</f>
        <v>0</v>
      </c>
      <c r="D37" s="35"/>
      <c r="E37" s="161">
        <f t="shared" si="9"/>
        <v>0</v>
      </c>
      <c r="F37" s="35"/>
      <c r="G37" s="35"/>
      <c r="H37" s="35"/>
      <c r="I37" s="35"/>
      <c r="J37" s="35"/>
      <c r="K37" s="54"/>
      <c r="L37" s="61">
        <f>'3663'!I37+Airpress!I37+DHAP!I37+Doccombe!I37+'Downton Brewery'!I37+'Downton Joinery'!I37+'Downton Tyre &amp; Autocare'!I37+'Global Marketing'!I37+'Help for Heroes'!I37+'Hopback Brewery'!I37+Hydor!I37+'Jacqui Elkins Bookkeeping'!I37+'Jetting Systems'!I37+Kitigawa!I37+'Priority Mailing'!I37+SCWSS!I37+'Skinner &amp; Osment'!I37+'Sports Online'!I37+'Wilton Wholefoods'!I37+Revive!I37</f>
        <v>0</v>
      </c>
      <c r="M37" s="35"/>
      <c r="N37" s="161">
        <f t="shared" si="10"/>
        <v>0</v>
      </c>
      <c r="O37" s="35"/>
      <c r="P37" s="35"/>
      <c r="Q37" s="35"/>
      <c r="R37" s="35"/>
      <c r="S37" s="35"/>
      <c r="T37" s="54"/>
      <c r="U37" s="61">
        <f t="shared" si="8"/>
        <v>0</v>
      </c>
      <c r="V37" s="35"/>
      <c r="W37" s="164">
        <f t="shared" si="11"/>
        <v>0</v>
      </c>
      <c r="X37" s="35"/>
      <c r="Y37" s="35"/>
      <c r="Z37" s="35"/>
      <c r="AA37" s="35"/>
      <c r="AB37" s="126"/>
    </row>
    <row r="38" spans="1:28" ht="15" x14ac:dyDescent="0.25">
      <c r="A38" s="30"/>
      <c r="B38" s="34">
        <v>16</v>
      </c>
      <c r="C38" s="61">
        <f>'3663'!C38+Airpress!C38+DHAP!C38+Doccombe!C38+'Downton Brewery'!C38+'Downton Joinery'!C38+'Downton Tyre &amp; Autocare'!C38+'Global Marketing'!C38+'Help for Heroes'!C38+'Hopback Brewery'!C38+Hydor!C38+'Jacqui Elkins Bookkeeping'!C38+'Jetting Systems'!C38+Kitigawa!C38+'Priority Mailing'!C38+SCWSS!C38+'Skinner &amp; Osment'!C38+'Sports Online'!C38+'Wilton Wholefoods'!C38+Revive!C38</f>
        <v>3</v>
      </c>
      <c r="D38" s="35"/>
      <c r="E38" s="161">
        <f t="shared" si="9"/>
        <v>9.375E-2</v>
      </c>
      <c r="F38" s="35"/>
      <c r="G38" s="35"/>
      <c r="H38" s="35"/>
      <c r="I38" s="35"/>
      <c r="J38" s="35"/>
      <c r="K38" s="54"/>
      <c r="L38" s="61">
        <f>'3663'!I38+Airpress!I38+DHAP!I38+Doccombe!I38+'Downton Brewery'!I38+'Downton Joinery'!I38+'Downton Tyre &amp; Autocare'!I38+'Global Marketing'!I38+'Help for Heroes'!I38+'Hopback Brewery'!I38+Hydor!I38+'Jacqui Elkins Bookkeeping'!I38+'Jetting Systems'!I38+Kitigawa!I38+'Priority Mailing'!I38+SCWSS!I38+'Skinner &amp; Osment'!I38+'Sports Online'!I38+'Wilton Wholefoods'!I38+Revive!I38</f>
        <v>17</v>
      </c>
      <c r="M38" s="35"/>
      <c r="N38" s="161">
        <f t="shared" si="10"/>
        <v>0.10897435897435898</v>
      </c>
      <c r="O38" s="35"/>
      <c r="P38" s="35"/>
      <c r="Q38" s="35"/>
      <c r="R38" s="35"/>
      <c r="S38" s="35"/>
      <c r="T38" s="54"/>
      <c r="U38" s="61">
        <f t="shared" si="8"/>
        <v>20</v>
      </c>
      <c r="V38" s="35"/>
      <c r="W38" s="164">
        <f t="shared" si="11"/>
        <v>0.10638297872340426</v>
      </c>
      <c r="X38" s="35"/>
      <c r="Y38" s="35"/>
      <c r="Z38" s="35"/>
      <c r="AA38" s="35"/>
      <c r="AB38" s="126"/>
    </row>
    <row r="39" spans="1:28" ht="15" x14ac:dyDescent="0.25">
      <c r="A39" s="30"/>
      <c r="B39" s="34">
        <v>17</v>
      </c>
      <c r="C39" s="61">
        <f>'3663'!C39+Airpress!C39+DHAP!C39+Doccombe!C39+'Downton Brewery'!C39+'Downton Joinery'!C39+'Downton Tyre &amp; Autocare'!C39+'Global Marketing'!C39+'Help for Heroes'!C39+'Hopback Brewery'!C39+Hydor!C39+'Jacqui Elkins Bookkeeping'!C39+'Jetting Systems'!C39+Kitigawa!C39+'Priority Mailing'!C39+SCWSS!C39+'Skinner &amp; Osment'!C39+'Sports Online'!C39+'Wilton Wholefoods'!C39+Revive!C39</f>
        <v>0</v>
      </c>
      <c r="D39" s="35"/>
      <c r="E39" s="161">
        <f t="shared" si="9"/>
        <v>0</v>
      </c>
      <c r="F39" s="35"/>
      <c r="G39" s="35"/>
      <c r="H39" s="35"/>
      <c r="I39" s="35"/>
      <c r="J39" s="35"/>
      <c r="K39" s="54"/>
      <c r="L39" s="61">
        <f>'3663'!I39+Airpress!I39+DHAP!I39+Doccombe!I39+'Downton Brewery'!I39+'Downton Joinery'!I39+'Downton Tyre &amp; Autocare'!I39+'Global Marketing'!I39+'Help for Heroes'!I39+'Hopback Brewery'!I39+Hydor!I39+'Jacqui Elkins Bookkeeping'!I39+'Jetting Systems'!I39+Kitigawa!I39+'Priority Mailing'!I39+SCWSS!I39+'Skinner &amp; Osment'!I39+'Sports Online'!I39+'Wilton Wholefoods'!I39+Revive!I39</f>
        <v>0</v>
      </c>
      <c r="M39" s="35"/>
      <c r="N39" s="161">
        <f t="shared" si="10"/>
        <v>0</v>
      </c>
      <c r="O39" s="35"/>
      <c r="P39" s="35"/>
      <c r="Q39" s="35"/>
      <c r="R39" s="35"/>
      <c r="S39" s="35"/>
      <c r="T39" s="54"/>
      <c r="U39" s="61">
        <f t="shared" si="8"/>
        <v>0</v>
      </c>
      <c r="V39" s="35"/>
      <c r="W39" s="164">
        <f t="shared" si="11"/>
        <v>0</v>
      </c>
      <c r="X39" s="35"/>
      <c r="Y39" s="35"/>
      <c r="Z39" s="35"/>
      <c r="AA39" s="35"/>
      <c r="AB39" s="126"/>
    </row>
    <row r="40" spans="1:28" ht="15" x14ac:dyDescent="0.25">
      <c r="A40" s="30"/>
      <c r="B40" s="34">
        <v>18</v>
      </c>
      <c r="C40" s="61">
        <f>'3663'!C40+Airpress!C40+DHAP!C40+Doccombe!C40+'Downton Brewery'!C40+'Downton Joinery'!C40+'Downton Tyre &amp; Autocare'!C40+'Global Marketing'!C40+'Help for Heroes'!C40+'Hopback Brewery'!C40+Hydor!C40+'Jacqui Elkins Bookkeeping'!C40+'Jetting Systems'!C40+Kitigawa!C40+'Priority Mailing'!C40+SCWSS!C40+'Skinner &amp; Osment'!C40+'Sports Online'!C40+'Wilton Wholefoods'!C40+Revive!C40</f>
        <v>0</v>
      </c>
      <c r="D40" s="35"/>
      <c r="E40" s="161">
        <f t="shared" si="9"/>
        <v>0</v>
      </c>
      <c r="F40" s="35"/>
      <c r="G40" s="35"/>
      <c r="H40" s="35"/>
      <c r="I40" s="35"/>
      <c r="J40" s="35"/>
      <c r="K40" s="54"/>
      <c r="L40" s="61">
        <f>'3663'!I40+Airpress!I40+DHAP!I40+Doccombe!I40+'Downton Brewery'!I40+'Downton Joinery'!I40+'Downton Tyre &amp; Autocare'!I40+'Global Marketing'!I40+'Help for Heroes'!I40+'Hopback Brewery'!I40+Hydor!I40+'Jacqui Elkins Bookkeeping'!I40+'Jetting Systems'!I40+Kitigawa!I40+'Priority Mailing'!I40+SCWSS!I40+'Skinner &amp; Osment'!I40+'Sports Online'!I40+'Wilton Wholefoods'!I40+Revive!I40</f>
        <v>1</v>
      </c>
      <c r="M40" s="35"/>
      <c r="N40" s="161">
        <f t="shared" si="10"/>
        <v>6.41025641025641E-3</v>
      </c>
      <c r="O40" s="35"/>
      <c r="P40" s="35"/>
      <c r="Q40" s="35"/>
      <c r="R40" s="35"/>
      <c r="S40" s="35"/>
      <c r="T40" s="54"/>
      <c r="U40" s="61">
        <f t="shared" si="8"/>
        <v>1</v>
      </c>
      <c r="V40" s="35"/>
      <c r="W40" s="164">
        <f t="shared" si="11"/>
        <v>5.3191489361702126E-3</v>
      </c>
      <c r="X40" s="35"/>
      <c r="Y40" s="35"/>
      <c r="Z40" s="35"/>
      <c r="AA40" s="35"/>
      <c r="AB40" s="126"/>
    </row>
    <row r="41" spans="1:28" ht="15" x14ac:dyDescent="0.25">
      <c r="A41" s="30"/>
      <c r="B41" s="34">
        <v>19</v>
      </c>
      <c r="C41" s="61">
        <f>'3663'!C41+Airpress!C41+DHAP!C41+Doccombe!C41+'Downton Brewery'!C41+'Downton Joinery'!C41+'Downton Tyre &amp; Autocare'!C41+'Global Marketing'!C41+'Help for Heroes'!C41+'Hopback Brewery'!C41+Hydor!C41+'Jacqui Elkins Bookkeeping'!C41+'Jetting Systems'!C41+Kitigawa!C41+'Priority Mailing'!C41+SCWSS!C41+'Skinner &amp; Osment'!C41+'Sports Online'!C41+'Wilton Wholefoods'!C41+Revive!C41</f>
        <v>0</v>
      </c>
      <c r="D41" s="35"/>
      <c r="E41" s="161">
        <f t="shared" si="9"/>
        <v>0</v>
      </c>
      <c r="F41" s="35"/>
      <c r="G41" s="35"/>
      <c r="H41" s="35"/>
      <c r="I41" s="35"/>
      <c r="J41" s="35"/>
      <c r="K41" s="54"/>
      <c r="L41" s="61">
        <f>'3663'!I41+Airpress!I41+DHAP!I41+Doccombe!I41+'Downton Brewery'!I41+'Downton Joinery'!I41+'Downton Tyre &amp; Autocare'!I41+'Global Marketing'!I41+'Help for Heroes'!I41+'Hopback Brewery'!I41+Hydor!I41+'Jacqui Elkins Bookkeeping'!I41+'Jetting Systems'!I41+Kitigawa!I41+'Priority Mailing'!I41+SCWSS!I41+'Skinner &amp; Osment'!I41+'Sports Online'!I41+'Wilton Wholefoods'!I41+Revive!I41</f>
        <v>0</v>
      </c>
      <c r="M41" s="35"/>
      <c r="N41" s="161">
        <f t="shared" si="10"/>
        <v>0</v>
      </c>
      <c r="O41" s="35"/>
      <c r="P41" s="35"/>
      <c r="Q41" s="35"/>
      <c r="R41" s="35"/>
      <c r="S41" s="35"/>
      <c r="T41" s="54"/>
      <c r="U41" s="61">
        <f t="shared" si="8"/>
        <v>0</v>
      </c>
      <c r="V41" s="35"/>
      <c r="W41" s="164">
        <f t="shared" si="11"/>
        <v>0</v>
      </c>
      <c r="X41" s="35"/>
      <c r="Y41" s="35"/>
      <c r="Z41" s="35"/>
      <c r="AA41" s="35"/>
      <c r="AB41" s="126"/>
    </row>
    <row r="42" spans="1:28" ht="15" x14ac:dyDescent="0.25">
      <c r="A42" s="30"/>
      <c r="B42" s="34">
        <v>20</v>
      </c>
      <c r="C42" s="61">
        <f>'3663'!C42+Airpress!C42+DHAP!C42+Doccombe!C42+'Downton Brewery'!C42+'Downton Joinery'!C42+'Downton Tyre &amp; Autocare'!C42+'Global Marketing'!C42+'Help for Heroes'!C42+'Hopback Brewery'!C42+Hydor!C42+'Jacqui Elkins Bookkeeping'!C42+'Jetting Systems'!C42+Kitigawa!C42+'Priority Mailing'!C42+SCWSS!C42+'Skinner &amp; Osment'!C42+'Sports Online'!C42+'Wilton Wholefoods'!C42+Revive!C42</f>
        <v>2</v>
      </c>
      <c r="D42" s="35"/>
      <c r="E42" s="161">
        <f t="shared" si="9"/>
        <v>6.25E-2</v>
      </c>
      <c r="F42" s="35"/>
      <c r="G42" s="35"/>
      <c r="H42" s="35"/>
      <c r="I42" s="35"/>
      <c r="J42" s="35"/>
      <c r="K42" s="54"/>
      <c r="L42" s="61">
        <f>'3663'!I42+Airpress!I42+DHAP!I42+Doccombe!I42+'Downton Brewery'!I42+'Downton Joinery'!I42+'Downton Tyre &amp; Autocare'!I42+'Global Marketing'!I42+'Help for Heroes'!I42+'Hopback Brewery'!I42+Hydor!I42+'Jacqui Elkins Bookkeeping'!I42+'Jetting Systems'!I42+Kitigawa!I42+'Priority Mailing'!I42+SCWSS!I42+'Skinner &amp; Osment'!I42+'Sports Online'!I42+'Wilton Wholefoods'!I42+Revive!I42</f>
        <v>8</v>
      </c>
      <c r="M42" s="35"/>
      <c r="N42" s="161">
        <f t="shared" si="10"/>
        <v>5.128205128205128E-2</v>
      </c>
      <c r="O42" s="35"/>
      <c r="P42" s="35"/>
      <c r="Q42" s="35"/>
      <c r="R42" s="35"/>
      <c r="S42" s="35"/>
      <c r="T42" s="54"/>
      <c r="U42" s="61">
        <f t="shared" si="8"/>
        <v>10</v>
      </c>
      <c r="V42" s="35"/>
      <c r="W42" s="164">
        <f t="shared" si="11"/>
        <v>5.3191489361702128E-2</v>
      </c>
      <c r="X42" s="35"/>
      <c r="Y42" s="35"/>
      <c r="Z42" s="35"/>
      <c r="AA42" s="35"/>
      <c r="AB42" s="126"/>
    </row>
    <row r="43" spans="1:28" ht="15" x14ac:dyDescent="0.25">
      <c r="A43" s="30"/>
      <c r="B43" s="34">
        <v>21</v>
      </c>
      <c r="C43" s="61">
        <f>'3663'!C43+Airpress!C43+DHAP!C43+Doccombe!C43+'Downton Brewery'!C43+'Downton Joinery'!C43+'Downton Tyre &amp; Autocare'!C43+'Global Marketing'!C43+'Help for Heroes'!C43+'Hopback Brewery'!C43+Hydor!C43+'Jacqui Elkins Bookkeeping'!C43+'Jetting Systems'!C43+Kitigawa!C43+'Priority Mailing'!C43+SCWSS!C43+'Skinner &amp; Osment'!C43+'Sports Online'!C43+'Wilton Wholefoods'!C43+Revive!C43</f>
        <v>1</v>
      </c>
      <c r="D43" s="35">
        <f>SUM(C27:C43)</f>
        <v>32</v>
      </c>
      <c r="E43" s="161">
        <f t="shared" si="9"/>
        <v>3.125E-2</v>
      </c>
      <c r="F43" s="35"/>
      <c r="G43" s="35"/>
      <c r="H43" s="35"/>
      <c r="I43" s="35"/>
      <c r="J43" s="35"/>
      <c r="K43" s="54"/>
      <c r="L43" s="61">
        <f>'3663'!I43+Airpress!I43+DHAP!I43+Doccombe!I43+'Downton Brewery'!I43+'Downton Joinery'!I43+'Downton Tyre &amp; Autocare'!I43+'Global Marketing'!I43+'Help for Heroes'!I43+'Hopback Brewery'!I43+Hydor!I43+'Jacqui Elkins Bookkeeping'!I43+'Jetting Systems'!I43+Kitigawa!I43+'Priority Mailing'!I43+SCWSS!I43+'Skinner &amp; Osment'!I43+'Sports Online'!I43+'Wilton Wholefoods'!I43+Revive!I43</f>
        <v>0</v>
      </c>
      <c r="M43" s="35">
        <f>SUM(L27:L43)</f>
        <v>156</v>
      </c>
      <c r="N43" s="161">
        <f t="shared" si="10"/>
        <v>0</v>
      </c>
      <c r="O43" s="35"/>
      <c r="P43" s="35"/>
      <c r="Q43" s="35"/>
      <c r="R43" s="35"/>
      <c r="S43" s="35"/>
      <c r="T43" s="54"/>
      <c r="U43" s="61">
        <f t="shared" si="8"/>
        <v>1</v>
      </c>
      <c r="V43" s="35">
        <f>SUM(U27:U43)</f>
        <v>188</v>
      </c>
      <c r="W43" s="164">
        <f t="shared" si="11"/>
        <v>5.3191489361702126E-3</v>
      </c>
      <c r="X43" s="35"/>
      <c r="Y43" s="35"/>
      <c r="Z43" s="35"/>
      <c r="AA43" s="35"/>
      <c r="AB43" s="126"/>
    </row>
    <row r="44" spans="1:28" ht="15" x14ac:dyDescent="0.25">
      <c r="A44" s="30">
        <v>5</v>
      </c>
      <c r="B44" s="31" t="s">
        <v>129</v>
      </c>
      <c r="C44" s="44"/>
      <c r="D44" s="35"/>
      <c r="E44" s="35"/>
      <c r="F44" s="35"/>
      <c r="G44" s="35"/>
      <c r="H44" s="35"/>
      <c r="I44" s="35"/>
      <c r="J44" s="35"/>
      <c r="K44" s="54"/>
      <c r="L44" s="44"/>
      <c r="M44" s="35"/>
      <c r="N44" s="35"/>
      <c r="O44" s="35"/>
      <c r="P44" s="35"/>
      <c r="Q44" s="35"/>
      <c r="R44" s="35"/>
      <c r="S44" s="35"/>
      <c r="T44" s="54"/>
      <c r="U44" s="44"/>
      <c r="V44" s="35"/>
      <c r="W44" s="35"/>
      <c r="X44" s="35"/>
      <c r="Y44" s="35"/>
      <c r="Z44" s="35"/>
      <c r="AA44" s="35"/>
      <c r="AB44" s="126"/>
    </row>
    <row r="45" spans="1:28" ht="15" x14ac:dyDescent="0.25">
      <c r="A45" s="30"/>
      <c r="B45" s="34">
        <v>1</v>
      </c>
      <c r="C45" s="61">
        <f>'3663'!C45+Airpress!C45+DHAP!C45+Doccombe!C45+'Downton Brewery'!C45+'Downton Joinery'!C45+'Downton Tyre &amp; Autocare'!C45+'Global Marketing'!C45+'Help for Heroes'!C45+'Hopback Brewery'!C45+Hydor!C45+'Jacqui Elkins Bookkeeping'!C45+'Jetting Systems'!C45+Kitigawa!C45+'Priority Mailing'!C45+SCWSS!C45+'Skinner &amp; Osment'!C45+'Sports Online'!C45+'Wilton Wholefoods'!C45+Revive!C45</f>
        <v>3</v>
      </c>
      <c r="D45" s="35"/>
      <c r="E45" s="161">
        <f>C45/$D$66</f>
        <v>9.0909090909090912E-2</v>
      </c>
      <c r="F45" s="35"/>
      <c r="G45" s="35"/>
      <c r="H45" s="35"/>
      <c r="I45" s="35"/>
      <c r="J45" s="35"/>
      <c r="K45" s="54"/>
      <c r="L45" s="61">
        <f>'3663'!I45+Airpress!I45+DHAP!I45+Doccombe!I45+'Downton Brewery'!I45+'Downton Joinery'!I45+'Downton Tyre &amp; Autocare'!I45+'Global Marketing'!I45+'Help for Heroes'!I45+'Hopback Brewery'!I45+Hydor!I45+'Jacqui Elkins Bookkeeping'!I45+'Jetting Systems'!I45+Kitigawa!I45+'Priority Mailing'!I45+SCWSS!I45+'Skinner &amp; Osment'!I45+'Sports Online'!I45+'Wilton Wholefoods'!I45+Revive!I45</f>
        <v>16</v>
      </c>
      <c r="M45" s="35"/>
      <c r="N45" s="161">
        <f>L45/$M$66</f>
        <v>0.10256410256410256</v>
      </c>
      <c r="O45" s="35"/>
      <c r="P45" s="35"/>
      <c r="Q45" s="35"/>
      <c r="R45" s="35"/>
      <c r="S45" s="35"/>
      <c r="T45" s="54"/>
      <c r="U45" s="61">
        <f t="shared" ref="U45:U66" si="12">C45+L45</f>
        <v>19</v>
      </c>
      <c r="V45" s="35"/>
      <c r="W45" s="164">
        <f>U45/$V$66</f>
        <v>0.10052910052910052</v>
      </c>
      <c r="X45" s="35"/>
      <c r="Y45" s="35"/>
      <c r="Z45" s="35"/>
      <c r="AA45" s="35"/>
      <c r="AB45" s="126"/>
    </row>
    <row r="46" spans="1:28" ht="15" x14ac:dyDescent="0.25">
      <c r="A46" s="30"/>
      <c r="B46" s="34">
        <v>2</v>
      </c>
      <c r="C46" s="61">
        <f>'3663'!C46+Airpress!C46+DHAP!C46+Doccombe!C46+'Downton Brewery'!C46+'Downton Joinery'!C46+'Downton Tyre &amp; Autocare'!C46+'Global Marketing'!C46+'Help for Heroes'!C46+'Hopback Brewery'!C46+Hydor!C46+'Jacqui Elkins Bookkeeping'!C46+'Jetting Systems'!C46+Kitigawa!C46+'Priority Mailing'!C46+SCWSS!C46+'Skinner &amp; Osment'!C46+'Sports Online'!C46+'Wilton Wholefoods'!C46+Revive!C46</f>
        <v>0</v>
      </c>
      <c r="D46" s="35"/>
      <c r="E46" s="161">
        <f t="shared" ref="E46:E66" si="13">C46/$D$66</f>
        <v>0</v>
      </c>
      <c r="F46" s="35"/>
      <c r="G46" s="35"/>
      <c r="H46" s="35"/>
      <c r="I46" s="35"/>
      <c r="J46" s="35"/>
      <c r="K46" s="54"/>
      <c r="L46" s="61">
        <f>'3663'!I46+Airpress!I46+DHAP!I46+Doccombe!I46+'Downton Brewery'!I46+'Downton Joinery'!I46+'Downton Tyre &amp; Autocare'!I46+'Global Marketing'!I46+'Help for Heroes'!I46+'Hopback Brewery'!I46+Hydor!I46+'Jacqui Elkins Bookkeeping'!I46+'Jetting Systems'!I46+Kitigawa!I46+'Priority Mailing'!I46+SCWSS!I46+'Skinner &amp; Osment'!I46+'Sports Online'!I46+'Wilton Wholefoods'!I46+Revive!I46</f>
        <v>0</v>
      </c>
      <c r="M46" s="35"/>
      <c r="N46" s="161">
        <f t="shared" ref="N46:N66" si="14">L46/$M$66</f>
        <v>0</v>
      </c>
      <c r="O46" s="35"/>
      <c r="P46" s="35"/>
      <c r="Q46" s="35"/>
      <c r="R46" s="35"/>
      <c r="S46" s="35"/>
      <c r="T46" s="54"/>
      <c r="U46" s="61">
        <f t="shared" si="12"/>
        <v>0</v>
      </c>
      <c r="V46" s="35"/>
      <c r="W46" s="164">
        <f t="shared" ref="W46:W66" si="15">U46/$V$66</f>
        <v>0</v>
      </c>
      <c r="X46" s="35"/>
      <c r="Y46" s="35"/>
      <c r="Z46" s="35"/>
      <c r="AA46" s="35"/>
      <c r="AB46" s="126"/>
    </row>
    <row r="47" spans="1:28" ht="15" x14ac:dyDescent="0.25">
      <c r="A47" s="30"/>
      <c r="B47" s="34">
        <v>3</v>
      </c>
      <c r="C47" s="61">
        <f>'3663'!C47+Airpress!C47+DHAP!C47+Doccombe!C47+'Downton Brewery'!C47+'Downton Joinery'!C47+'Downton Tyre &amp; Autocare'!C47+'Global Marketing'!C47+'Help for Heroes'!C47+'Hopback Brewery'!C47+Hydor!C47+'Jacqui Elkins Bookkeeping'!C47+'Jetting Systems'!C47+Kitigawa!C47+'Priority Mailing'!C47+SCWSS!C47+'Skinner &amp; Osment'!C47+'Sports Online'!C47+'Wilton Wholefoods'!C47+Revive!C47</f>
        <v>0</v>
      </c>
      <c r="D47" s="35"/>
      <c r="E47" s="161">
        <f t="shared" si="13"/>
        <v>0</v>
      </c>
      <c r="F47" s="35"/>
      <c r="G47" s="35"/>
      <c r="H47" s="35"/>
      <c r="I47" s="35"/>
      <c r="J47" s="35"/>
      <c r="K47" s="54"/>
      <c r="L47" s="61">
        <f>'3663'!I47+Airpress!I47+DHAP!I47+Doccombe!I47+'Downton Brewery'!I47+'Downton Joinery'!I47+'Downton Tyre &amp; Autocare'!I47+'Global Marketing'!I47+'Help for Heroes'!I47+'Hopback Brewery'!I47+Hydor!I47+'Jacqui Elkins Bookkeeping'!I47+'Jetting Systems'!I47+Kitigawa!I47+'Priority Mailing'!I47+SCWSS!I47+'Skinner &amp; Osment'!I47+'Sports Online'!I47+'Wilton Wholefoods'!I47+Revive!I47</f>
        <v>1</v>
      </c>
      <c r="M47" s="35"/>
      <c r="N47" s="161">
        <f t="shared" si="14"/>
        <v>6.41025641025641E-3</v>
      </c>
      <c r="O47" s="35"/>
      <c r="P47" s="35"/>
      <c r="Q47" s="35"/>
      <c r="R47" s="35"/>
      <c r="S47" s="35"/>
      <c r="T47" s="54"/>
      <c r="U47" s="61">
        <f t="shared" si="12"/>
        <v>1</v>
      </c>
      <c r="V47" s="35"/>
      <c r="W47" s="164">
        <f t="shared" si="15"/>
        <v>5.2910052910052907E-3</v>
      </c>
      <c r="X47" s="35"/>
      <c r="Y47" s="35"/>
      <c r="Z47" s="35"/>
      <c r="AA47" s="35"/>
      <c r="AB47" s="126"/>
    </row>
    <row r="48" spans="1:28" ht="15" x14ac:dyDescent="0.25">
      <c r="A48" s="30"/>
      <c r="B48" s="34">
        <v>4</v>
      </c>
      <c r="C48" s="61">
        <f>'3663'!C48+Airpress!C48+DHAP!C48+Doccombe!C48+'Downton Brewery'!C48+'Downton Joinery'!C48+'Downton Tyre &amp; Autocare'!C48+'Global Marketing'!C48+'Help for Heroes'!C48+'Hopback Brewery'!C48+Hydor!C48+'Jacqui Elkins Bookkeeping'!C48+'Jetting Systems'!C48+Kitigawa!C48+'Priority Mailing'!C48+SCWSS!C48+'Skinner &amp; Osment'!C48+'Sports Online'!C48+'Wilton Wholefoods'!C48+Revive!C48</f>
        <v>0</v>
      </c>
      <c r="D48" s="35"/>
      <c r="E48" s="161">
        <f t="shared" si="13"/>
        <v>0</v>
      </c>
      <c r="F48" s="35"/>
      <c r="G48" s="35"/>
      <c r="H48" s="35"/>
      <c r="I48" s="35"/>
      <c r="J48" s="35"/>
      <c r="K48" s="54"/>
      <c r="L48" s="61">
        <f>'3663'!I48+Airpress!I48+DHAP!I48+Doccombe!I48+'Downton Brewery'!I48+'Downton Joinery'!I48+'Downton Tyre &amp; Autocare'!I48+'Global Marketing'!I48+'Help for Heroes'!I48+'Hopback Brewery'!I48+Hydor!I48+'Jacqui Elkins Bookkeeping'!I48+'Jetting Systems'!I48+Kitigawa!I48+'Priority Mailing'!I48+SCWSS!I48+'Skinner &amp; Osment'!I48+'Sports Online'!I48+'Wilton Wholefoods'!I48+Revive!I48</f>
        <v>0</v>
      </c>
      <c r="M48" s="35"/>
      <c r="N48" s="161">
        <f t="shared" si="14"/>
        <v>0</v>
      </c>
      <c r="O48" s="35"/>
      <c r="P48" s="35"/>
      <c r="Q48" s="35"/>
      <c r="R48" s="35"/>
      <c r="S48" s="35"/>
      <c r="T48" s="54"/>
      <c r="U48" s="61">
        <f t="shared" si="12"/>
        <v>0</v>
      </c>
      <c r="V48" s="35"/>
      <c r="W48" s="164">
        <f t="shared" si="15"/>
        <v>0</v>
      </c>
      <c r="X48" s="35"/>
      <c r="Y48" s="35"/>
      <c r="Z48" s="35"/>
      <c r="AA48" s="35"/>
      <c r="AB48" s="126"/>
    </row>
    <row r="49" spans="1:28" ht="15" x14ac:dyDescent="0.25">
      <c r="A49" s="30"/>
      <c r="B49" s="34">
        <v>5</v>
      </c>
      <c r="C49" s="61">
        <f>'3663'!C49+Airpress!C49+DHAP!C49+Doccombe!C49+'Downton Brewery'!C49+'Downton Joinery'!C49+'Downton Tyre &amp; Autocare'!C49+'Global Marketing'!C49+'Help for Heroes'!C49+'Hopback Brewery'!C49+Hydor!C49+'Jacqui Elkins Bookkeeping'!C49+'Jetting Systems'!C49+Kitigawa!C49+'Priority Mailing'!C49+SCWSS!C49+'Skinner &amp; Osment'!C49+'Sports Online'!C49+'Wilton Wholefoods'!C49+Revive!C49</f>
        <v>6</v>
      </c>
      <c r="D49" s="35"/>
      <c r="E49" s="161">
        <f t="shared" si="13"/>
        <v>0.18181818181818182</v>
      </c>
      <c r="F49" s="35"/>
      <c r="G49" s="35"/>
      <c r="H49" s="35"/>
      <c r="I49" s="35"/>
      <c r="J49" s="35"/>
      <c r="K49" s="54"/>
      <c r="L49" s="61">
        <f>'3663'!I49+Airpress!I49+DHAP!I49+Doccombe!I49+'Downton Brewery'!I49+'Downton Joinery'!I49+'Downton Tyre &amp; Autocare'!I49+'Global Marketing'!I49+'Help for Heroes'!I49+'Hopback Brewery'!I49+Hydor!I49+'Jacqui Elkins Bookkeeping'!I49+'Jetting Systems'!I49+Kitigawa!I49+'Priority Mailing'!I49+SCWSS!I49+'Skinner &amp; Osment'!I49+'Sports Online'!I49+'Wilton Wholefoods'!I49+Revive!I49</f>
        <v>7</v>
      </c>
      <c r="M49" s="35"/>
      <c r="N49" s="161">
        <f t="shared" si="14"/>
        <v>4.4871794871794872E-2</v>
      </c>
      <c r="O49" s="35"/>
      <c r="P49" s="35"/>
      <c r="Q49" s="35"/>
      <c r="R49" s="35"/>
      <c r="S49" s="35"/>
      <c r="T49" s="54"/>
      <c r="U49" s="61">
        <f t="shared" si="12"/>
        <v>13</v>
      </c>
      <c r="V49" s="35"/>
      <c r="W49" s="164">
        <f t="shared" si="15"/>
        <v>6.8783068783068779E-2</v>
      </c>
      <c r="X49" s="35"/>
      <c r="Y49" s="35"/>
      <c r="Z49" s="35"/>
      <c r="AA49" s="35"/>
      <c r="AB49" s="126"/>
    </row>
    <row r="50" spans="1:28" ht="15" x14ac:dyDescent="0.25">
      <c r="A50" s="30"/>
      <c r="B50" s="34">
        <v>6</v>
      </c>
      <c r="C50" s="61">
        <f>'3663'!C50+Airpress!C50+DHAP!C50+Doccombe!C50+'Downton Brewery'!C50+'Downton Joinery'!C50+'Downton Tyre &amp; Autocare'!C50+'Global Marketing'!C50+'Help for Heroes'!C50+'Hopback Brewery'!C50+Hydor!C50+'Jacqui Elkins Bookkeeping'!C50+'Jetting Systems'!C50+Kitigawa!C50+'Priority Mailing'!C50+SCWSS!C50+'Skinner &amp; Osment'!C50+'Sports Online'!C50+'Wilton Wholefoods'!C50+Revive!C50</f>
        <v>0</v>
      </c>
      <c r="D50" s="35"/>
      <c r="E50" s="161">
        <f t="shared" si="13"/>
        <v>0</v>
      </c>
      <c r="F50" s="35"/>
      <c r="G50" s="35"/>
      <c r="H50" s="35"/>
      <c r="I50" s="35"/>
      <c r="J50" s="35"/>
      <c r="K50" s="54"/>
      <c r="L50" s="61">
        <f>'3663'!I50+Airpress!I50+DHAP!I50+Doccombe!I50+'Downton Brewery'!I50+'Downton Joinery'!I50+'Downton Tyre &amp; Autocare'!I50+'Global Marketing'!I50+'Help for Heroes'!I50+'Hopback Brewery'!I50+Hydor!I50+'Jacqui Elkins Bookkeeping'!I50+'Jetting Systems'!I50+Kitigawa!I50+'Priority Mailing'!I50+SCWSS!I50+'Skinner &amp; Osment'!I50+'Sports Online'!I50+'Wilton Wholefoods'!I50+Revive!I50</f>
        <v>4</v>
      </c>
      <c r="M50" s="35"/>
      <c r="N50" s="161">
        <f t="shared" si="14"/>
        <v>2.564102564102564E-2</v>
      </c>
      <c r="O50" s="35"/>
      <c r="P50" s="35"/>
      <c r="Q50" s="35"/>
      <c r="R50" s="35"/>
      <c r="S50" s="35"/>
      <c r="T50" s="54"/>
      <c r="U50" s="61">
        <f t="shared" si="12"/>
        <v>4</v>
      </c>
      <c r="V50" s="35"/>
      <c r="W50" s="164">
        <f t="shared" si="15"/>
        <v>2.1164021164021163E-2</v>
      </c>
      <c r="X50" s="35"/>
      <c r="Y50" s="35"/>
      <c r="Z50" s="35"/>
      <c r="AA50" s="35"/>
      <c r="AB50" s="126"/>
    </row>
    <row r="51" spans="1:28" ht="15" x14ac:dyDescent="0.25">
      <c r="A51" s="30"/>
      <c r="B51" s="34">
        <v>7</v>
      </c>
      <c r="C51" s="61">
        <f>'3663'!C51+Airpress!C51+DHAP!C51+Doccombe!C51+'Downton Brewery'!C51+'Downton Joinery'!C51+'Downton Tyre &amp; Autocare'!C51+'Global Marketing'!C51+'Help for Heroes'!C51+'Hopback Brewery'!C51+Hydor!C51+'Jacqui Elkins Bookkeeping'!C51+'Jetting Systems'!C51+Kitigawa!C51+'Priority Mailing'!C51+SCWSS!C51+'Skinner &amp; Osment'!C51+'Sports Online'!C51+'Wilton Wholefoods'!C51+Revive!C51</f>
        <v>0</v>
      </c>
      <c r="D51" s="35"/>
      <c r="E51" s="161">
        <f t="shared" si="13"/>
        <v>0</v>
      </c>
      <c r="F51" s="35"/>
      <c r="G51" s="35"/>
      <c r="H51" s="35"/>
      <c r="I51" s="35"/>
      <c r="J51" s="35"/>
      <c r="K51" s="54"/>
      <c r="L51" s="61">
        <f>'3663'!I51+Airpress!I51+DHAP!I51+Doccombe!I51+'Downton Brewery'!I51+'Downton Joinery'!I51+'Downton Tyre &amp; Autocare'!I51+'Global Marketing'!I51+'Help for Heroes'!I51+'Hopback Brewery'!I51+Hydor!I51+'Jacqui Elkins Bookkeeping'!I51+'Jetting Systems'!I51+Kitigawa!I51+'Priority Mailing'!I51+SCWSS!I51+'Skinner &amp; Osment'!I51+'Sports Online'!I51+'Wilton Wholefoods'!I51+Revive!I51</f>
        <v>2</v>
      </c>
      <c r="M51" s="35"/>
      <c r="N51" s="161">
        <f t="shared" si="14"/>
        <v>1.282051282051282E-2</v>
      </c>
      <c r="O51" s="35"/>
      <c r="P51" s="35"/>
      <c r="Q51" s="35"/>
      <c r="R51" s="35"/>
      <c r="S51" s="35"/>
      <c r="T51" s="54"/>
      <c r="U51" s="61">
        <f t="shared" si="12"/>
        <v>2</v>
      </c>
      <c r="V51" s="35"/>
      <c r="W51" s="164">
        <f t="shared" si="15"/>
        <v>1.0582010582010581E-2</v>
      </c>
      <c r="X51" s="35"/>
      <c r="Y51" s="35"/>
      <c r="Z51" s="35"/>
      <c r="AA51" s="35"/>
      <c r="AB51" s="126"/>
    </row>
    <row r="52" spans="1:28" ht="15" x14ac:dyDescent="0.25">
      <c r="A52" s="30"/>
      <c r="B52" s="34">
        <v>8</v>
      </c>
      <c r="C52" s="61">
        <f>'3663'!C52+Airpress!C52+DHAP!C52+Doccombe!C52+'Downton Brewery'!C52+'Downton Joinery'!C52+'Downton Tyre &amp; Autocare'!C52+'Global Marketing'!C52+'Help for Heroes'!C52+'Hopback Brewery'!C52+Hydor!C52+'Jacqui Elkins Bookkeeping'!C52+'Jetting Systems'!C52+Kitigawa!C52+'Priority Mailing'!C52+SCWSS!C52+'Skinner &amp; Osment'!C52+'Sports Online'!C52+'Wilton Wholefoods'!C52+Revive!C52</f>
        <v>0</v>
      </c>
      <c r="D52" s="35"/>
      <c r="E52" s="161">
        <f t="shared" si="13"/>
        <v>0</v>
      </c>
      <c r="F52" s="35"/>
      <c r="G52" s="35"/>
      <c r="H52" s="35"/>
      <c r="I52" s="35"/>
      <c r="J52" s="35"/>
      <c r="K52" s="54"/>
      <c r="L52" s="61">
        <f>'3663'!I52+Airpress!I52+DHAP!I52+Doccombe!I52+'Downton Brewery'!I52+'Downton Joinery'!I52+'Downton Tyre &amp; Autocare'!I52+'Global Marketing'!I52+'Help for Heroes'!I52+'Hopback Brewery'!I52+Hydor!I52+'Jacqui Elkins Bookkeeping'!I52+'Jetting Systems'!I52+Kitigawa!I52+'Priority Mailing'!I52+SCWSS!I52+'Skinner &amp; Osment'!I52+'Sports Online'!I52+'Wilton Wholefoods'!I52+Revive!I52</f>
        <v>2</v>
      </c>
      <c r="M52" s="35"/>
      <c r="N52" s="161">
        <f t="shared" si="14"/>
        <v>1.282051282051282E-2</v>
      </c>
      <c r="O52" s="35"/>
      <c r="P52" s="35"/>
      <c r="Q52" s="35"/>
      <c r="R52" s="35"/>
      <c r="S52" s="35"/>
      <c r="T52" s="54"/>
      <c r="U52" s="61">
        <f t="shared" si="12"/>
        <v>2</v>
      </c>
      <c r="V52" s="35"/>
      <c r="W52" s="164">
        <f t="shared" si="15"/>
        <v>1.0582010582010581E-2</v>
      </c>
      <c r="X52" s="35"/>
      <c r="Y52" s="35"/>
      <c r="Z52" s="35"/>
      <c r="AA52" s="35"/>
      <c r="AB52" s="126"/>
    </row>
    <row r="53" spans="1:28" ht="15" x14ac:dyDescent="0.25">
      <c r="A53" s="30"/>
      <c r="B53" s="34">
        <v>9</v>
      </c>
      <c r="C53" s="61">
        <f>'3663'!C53+Airpress!C53+DHAP!C53+Doccombe!C53+'Downton Brewery'!C53+'Downton Joinery'!C53+'Downton Tyre &amp; Autocare'!C53+'Global Marketing'!C53+'Help for Heroes'!C53+'Hopback Brewery'!C53+Hydor!C53+'Jacqui Elkins Bookkeeping'!C53+'Jetting Systems'!C53+Kitigawa!C53+'Priority Mailing'!C53+SCWSS!C53+'Skinner &amp; Osment'!C53+'Sports Online'!C53+'Wilton Wholefoods'!C53+Revive!C53</f>
        <v>0</v>
      </c>
      <c r="D53" s="35"/>
      <c r="E53" s="161">
        <f t="shared" si="13"/>
        <v>0</v>
      </c>
      <c r="F53" s="35"/>
      <c r="G53" s="35"/>
      <c r="H53" s="35"/>
      <c r="I53" s="35"/>
      <c r="J53" s="35"/>
      <c r="K53" s="54"/>
      <c r="L53" s="61">
        <f>'3663'!I53+Airpress!I53+DHAP!I53+Doccombe!I53+'Downton Brewery'!I53+'Downton Joinery'!I53+'Downton Tyre &amp; Autocare'!I53+'Global Marketing'!I53+'Help for Heroes'!I53+'Hopback Brewery'!I53+Hydor!I53+'Jacqui Elkins Bookkeeping'!I53+'Jetting Systems'!I53+Kitigawa!I53+'Priority Mailing'!I53+SCWSS!I53+'Skinner &amp; Osment'!I53+'Sports Online'!I53+'Wilton Wholefoods'!I53+Revive!I53</f>
        <v>0</v>
      </c>
      <c r="M53" s="35"/>
      <c r="N53" s="161">
        <f t="shared" si="14"/>
        <v>0</v>
      </c>
      <c r="O53" s="35"/>
      <c r="P53" s="35"/>
      <c r="Q53" s="35"/>
      <c r="R53" s="35"/>
      <c r="S53" s="35"/>
      <c r="T53" s="54"/>
      <c r="U53" s="61">
        <f t="shared" si="12"/>
        <v>0</v>
      </c>
      <c r="V53" s="35"/>
      <c r="W53" s="164">
        <f t="shared" si="15"/>
        <v>0</v>
      </c>
      <c r="X53" s="35"/>
      <c r="Y53" s="35"/>
      <c r="Z53" s="35"/>
      <c r="AA53" s="35"/>
      <c r="AB53" s="126"/>
    </row>
    <row r="54" spans="1:28" ht="15" x14ac:dyDescent="0.25">
      <c r="A54" s="30"/>
      <c r="B54" s="34">
        <v>10</v>
      </c>
      <c r="C54" s="61">
        <f>'3663'!C54+Airpress!C54+DHAP!C54+Doccombe!C54+'Downton Brewery'!C54+'Downton Joinery'!C54+'Downton Tyre &amp; Autocare'!C54+'Global Marketing'!C54+'Help for Heroes'!C54+'Hopback Brewery'!C54+Hydor!C54+'Jacqui Elkins Bookkeeping'!C54+'Jetting Systems'!C54+Kitigawa!C54+'Priority Mailing'!C54+SCWSS!C54+'Skinner &amp; Osment'!C54+'Sports Online'!C54+'Wilton Wholefoods'!C54+Revive!C54</f>
        <v>0</v>
      </c>
      <c r="D54" s="35"/>
      <c r="E54" s="161">
        <f t="shared" si="13"/>
        <v>0</v>
      </c>
      <c r="F54" s="35"/>
      <c r="G54" s="35"/>
      <c r="H54" s="35"/>
      <c r="I54" s="35"/>
      <c r="J54" s="35"/>
      <c r="K54" s="54"/>
      <c r="L54" s="61">
        <f>'3663'!I54+Airpress!I54+DHAP!I54+Doccombe!I54+'Downton Brewery'!I54+'Downton Joinery'!I54+'Downton Tyre &amp; Autocare'!I54+'Global Marketing'!I54+'Help for Heroes'!I54+'Hopback Brewery'!I54+Hydor!I54+'Jacqui Elkins Bookkeeping'!I54+'Jetting Systems'!I54+Kitigawa!I54+'Priority Mailing'!I54+SCWSS!I54+'Skinner &amp; Osment'!I54+'Sports Online'!I54+'Wilton Wholefoods'!I54+Revive!I54</f>
        <v>0</v>
      </c>
      <c r="M54" s="35"/>
      <c r="N54" s="161">
        <f t="shared" si="14"/>
        <v>0</v>
      </c>
      <c r="O54" s="35"/>
      <c r="P54" s="35"/>
      <c r="Q54" s="35"/>
      <c r="R54" s="35"/>
      <c r="S54" s="35"/>
      <c r="T54" s="54"/>
      <c r="U54" s="61">
        <f t="shared" si="12"/>
        <v>0</v>
      </c>
      <c r="V54" s="35"/>
      <c r="W54" s="164">
        <f t="shared" si="15"/>
        <v>0</v>
      </c>
      <c r="X54" s="35"/>
      <c r="Y54" s="35"/>
      <c r="Z54" s="35"/>
      <c r="AA54" s="35"/>
      <c r="AB54" s="126"/>
    </row>
    <row r="55" spans="1:28" ht="15" x14ac:dyDescent="0.25">
      <c r="A55" s="30"/>
      <c r="B55" s="34">
        <v>11</v>
      </c>
      <c r="C55" s="61">
        <f>'3663'!C55+Airpress!C55+DHAP!C55+Doccombe!C55+'Downton Brewery'!C55+'Downton Joinery'!C55+'Downton Tyre &amp; Autocare'!C55+'Global Marketing'!C55+'Help for Heroes'!C55+'Hopback Brewery'!C55+Hydor!C55+'Jacqui Elkins Bookkeeping'!C55+'Jetting Systems'!C55+Kitigawa!C55+'Priority Mailing'!C55+SCWSS!C55+'Skinner &amp; Osment'!C55+'Sports Online'!C55+'Wilton Wholefoods'!C55+Revive!C55</f>
        <v>0</v>
      </c>
      <c r="D55" s="35"/>
      <c r="E55" s="161">
        <f t="shared" si="13"/>
        <v>0</v>
      </c>
      <c r="F55" s="35"/>
      <c r="G55" s="35"/>
      <c r="H55" s="35"/>
      <c r="I55" s="35"/>
      <c r="J55" s="35"/>
      <c r="K55" s="54"/>
      <c r="L55" s="61">
        <f>'3663'!I55+Airpress!I55+DHAP!I55+Doccombe!I55+'Downton Brewery'!I55+'Downton Joinery'!I55+'Downton Tyre &amp; Autocare'!I55+'Global Marketing'!I55+'Help for Heroes'!I55+'Hopback Brewery'!I55+Hydor!I55+'Jacqui Elkins Bookkeeping'!I55+'Jetting Systems'!I55+Kitigawa!I55+'Priority Mailing'!I55+SCWSS!I55+'Skinner &amp; Osment'!I55+'Sports Online'!I55+'Wilton Wholefoods'!I55+Revive!I55</f>
        <v>0</v>
      </c>
      <c r="M55" s="35"/>
      <c r="N55" s="161">
        <f t="shared" si="14"/>
        <v>0</v>
      </c>
      <c r="O55" s="35"/>
      <c r="P55" s="35"/>
      <c r="Q55" s="35"/>
      <c r="R55" s="35"/>
      <c r="S55" s="35"/>
      <c r="T55" s="54"/>
      <c r="U55" s="61">
        <f t="shared" si="12"/>
        <v>0</v>
      </c>
      <c r="V55" s="35"/>
      <c r="W55" s="164">
        <f t="shared" si="15"/>
        <v>0</v>
      </c>
      <c r="X55" s="35"/>
      <c r="Y55" s="35"/>
      <c r="Z55" s="35"/>
      <c r="AA55" s="35"/>
      <c r="AB55" s="126"/>
    </row>
    <row r="56" spans="1:28" ht="15" x14ac:dyDescent="0.25">
      <c r="A56" s="30"/>
      <c r="B56" s="34">
        <v>12</v>
      </c>
      <c r="C56" s="61">
        <f>'3663'!C56+Airpress!C56+DHAP!C56+Doccombe!C56+'Downton Brewery'!C56+'Downton Joinery'!C56+'Downton Tyre &amp; Autocare'!C56+'Global Marketing'!C56+'Help for Heroes'!C56+'Hopback Brewery'!C56+Hydor!C56+'Jacqui Elkins Bookkeeping'!C56+'Jetting Systems'!C56+Kitigawa!C56+'Priority Mailing'!C56+SCWSS!C56+'Skinner &amp; Osment'!C56+'Sports Online'!C56+'Wilton Wholefoods'!C56+Revive!C56</f>
        <v>0</v>
      </c>
      <c r="D56" s="35"/>
      <c r="E56" s="161">
        <f t="shared" si="13"/>
        <v>0</v>
      </c>
      <c r="F56" s="35"/>
      <c r="G56" s="35"/>
      <c r="H56" s="35"/>
      <c r="I56" s="35"/>
      <c r="J56" s="35"/>
      <c r="K56" s="54"/>
      <c r="L56" s="61">
        <f>'3663'!I56+Airpress!I56+DHAP!I56+Doccombe!I56+'Downton Brewery'!I56+'Downton Joinery'!I56+'Downton Tyre &amp; Autocare'!I56+'Global Marketing'!I56+'Help for Heroes'!I56+'Hopback Brewery'!I56+Hydor!I56+'Jacqui Elkins Bookkeeping'!I56+'Jetting Systems'!I56+Kitigawa!I56+'Priority Mailing'!I56+SCWSS!I56+'Skinner &amp; Osment'!I56+'Sports Online'!I56+'Wilton Wholefoods'!I56+Revive!I56</f>
        <v>0</v>
      </c>
      <c r="M56" s="35"/>
      <c r="N56" s="161">
        <f t="shared" si="14"/>
        <v>0</v>
      </c>
      <c r="O56" s="35"/>
      <c r="P56" s="35"/>
      <c r="Q56" s="35"/>
      <c r="R56" s="35"/>
      <c r="S56" s="35"/>
      <c r="T56" s="54"/>
      <c r="U56" s="61">
        <f t="shared" si="12"/>
        <v>0</v>
      </c>
      <c r="V56" s="35"/>
      <c r="W56" s="164">
        <f t="shared" si="15"/>
        <v>0</v>
      </c>
      <c r="X56" s="35"/>
      <c r="Y56" s="35"/>
      <c r="Z56" s="35"/>
      <c r="AA56" s="35"/>
      <c r="AB56" s="126"/>
    </row>
    <row r="57" spans="1:28" ht="15" x14ac:dyDescent="0.25">
      <c r="A57" s="30"/>
      <c r="B57" s="34">
        <v>13</v>
      </c>
      <c r="C57" s="61">
        <f>'3663'!C57+Airpress!C57+DHAP!C57+Doccombe!C57+'Downton Brewery'!C57+'Downton Joinery'!C57+'Downton Tyre &amp; Autocare'!C57+'Global Marketing'!C57+'Help for Heroes'!C57+'Hopback Brewery'!C57+Hydor!C57+'Jacqui Elkins Bookkeeping'!C57+'Jetting Systems'!C57+Kitigawa!C57+'Priority Mailing'!C57+SCWSS!C57+'Skinner &amp; Osment'!C57+'Sports Online'!C57+'Wilton Wholefoods'!C57+Revive!C57</f>
        <v>0</v>
      </c>
      <c r="D57" s="35"/>
      <c r="E57" s="161">
        <f t="shared" si="13"/>
        <v>0</v>
      </c>
      <c r="F57" s="35"/>
      <c r="G57" s="35"/>
      <c r="H57" s="35"/>
      <c r="I57" s="35"/>
      <c r="J57" s="35"/>
      <c r="K57" s="54"/>
      <c r="L57" s="61">
        <f>'3663'!I57+Airpress!I57+DHAP!I57+Doccombe!I57+'Downton Brewery'!I57+'Downton Joinery'!I57+'Downton Tyre &amp; Autocare'!I57+'Global Marketing'!I57+'Help for Heroes'!I57+'Hopback Brewery'!I57+Hydor!I57+'Jacqui Elkins Bookkeeping'!I57+'Jetting Systems'!I57+Kitigawa!I57+'Priority Mailing'!I57+SCWSS!I57+'Skinner &amp; Osment'!I57+'Sports Online'!I57+'Wilton Wholefoods'!I57+Revive!I57</f>
        <v>0</v>
      </c>
      <c r="M57" s="35"/>
      <c r="N57" s="161">
        <f t="shared" si="14"/>
        <v>0</v>
      </c>
      <c r="O57" s="35"/>
      <c r="P57" s="35"/>
      <c r="Q57" s="35"/>
      <c r="R57" s="35"/>
      <c r="S57" s="35"/>
      <c r="T57" s="54"/>
      <c r="U57" s="61">
        <f t="shared" si="12"/>
        <v>0</v>
      </c>
      <c r="V57" s="35"/>
      <c r="W57" s="164">
        <f t="shared" si="15"/>
        <v>0</v>
      </c>
      <c r="X57" s="35"/>
      <c r="Y57" s="35"/>
      <c r="Z57" s="35"/>
      <c r="AA57" s="35"/>
      <c r="AB57" s="126"/>
    </row>
    <row r="58" spans="1:28" ht="15" x14ac:dyDescent="0.25">
      <c r="A58" s="30"/>
      <c r="B58" s="34">
        <v>14</v>
      </c>
      <c r="C58" s="61">
        <f>'3663'!C58+Airpress!C58+DHAP!C58+Doccombe!C58+'Downton Brewery'!C58+'Downton Joinery'!C58+'Downton Tyre &amp; Autocare'!C58+'Global Marketing'!C58+'Help for Heroes'!C58+'Hopback Brewery'!C58+Hydor!C58+'Jacqui Elkins Bookkeeping'!C58+'Jetting Systems'!C58+Kitigawa!C58+'Priority Mailing'!C58+SCWSS!C58+'Skinner &amp; Osment'!C58+'Sports Online'!C58+'Wilton Wholefoods'!C58+Revive!C58</f>
        <v>0</v>
      </c>
      <c r="D58" s="35"/>
      <c r="E58" s="161">
        <f t="shared" si="13"/>
        <v>0</v>
      </c>
      <c r="F58" s="35"/>
      <c r="G58" s="35"/>
      <c r="H58" s="35"/>
      <c r="I58" s="35"/>
      <c r="J58" s="35"/>
      <c r="K58" s="54"/>
      <c r="L58" s="61">
        <f>'3663'!I58+Airpress!I58+DHAP!I58+Doccombe!I58+'Downton Brewery'!I58+'Downton Joinery'!I58+'Downton Tyre &amp; Autocare'!I58+'Global Marketing'!I58+'Help for Heroes'!I58+'Hopback Brewery'!I58+Hydor!I58+'Jacqui Elkins Bookkeeping'!I58+'Jetting Systems'!I58+Kitigawa!I58+'Priority Mailing'!I58+SCWSS!I58+'Skinner &amp; Osment'!I58+'Sports Online'!I58+'Wilton Wholefoods'!I58+Revive!I58</f>
        <v>5</v>
      </c>
      <c r="M58" s="35"/>
      <c r="N58" s="161">
        <f t="shared" si="14"/>
        <v>3.2051282051282048E-2</v>
      </c>
      <c r="O58" s="35"/>
      <c r="P58" s="35"/>
      <c r="Q58" s="35"/>
      <c r="R58" s="35"/>
      <c r="S58" s="35"/>
      <c r="T58" s="54"/>
      <c r="U58" s="61">
        <f t="shared" si="12"/>
        <v>5</v>
      </c>
      <c r="V58" s="35"/>
      <c r="W58" s="164">
        <f t="shared" si="15"/>
        <v>2.6455026455026454E-2</v>
      </c>
      <c r="X58" s="35"/>
      <c r="Y58" s="35"/>
      <c r="Z58" s="35"/>
      <c r="AA58" s="35"/>
      <c r="AB58" s="126"/>
    </row>
    <row r="59" spans="1:28" ht="15" x14ac:dyDescent="0.25">
      <c r="A59" s="30"/>
      <c r="B59" s="34">
        <v>15</v>
      </c>
      <c r="C59" s="61">
        <f>'3663'!C59+Airpress!C59+DHAP!C59+Doccombe!C59+'Downton Brewery'!C59+'Downton Joinery'!C59+'Downton Tyre &amp; Autocare'!C59+'Global Marketing'!C59+'Help for Heroes'!C59+'Hopback Brewery'!C59+Hydor!C59+'Jacqui Elkins Bookkeeping'!C59+'Jetting Systems'!C59+Kitigawa!C59+'Priority Mailing'!C59+SCWSS!C59+'Skinner &amp; Osment'!C59+'Sports Online'!C59+'Wilton Wholefoods'!C59+Revive!C59</f>
        <v>1</v>
      </c>
      <c r="D59" s="35"/>
      <c r="E59" s="161">
        <f t="shared" si="13"/>
        <v>3.0303030303030304E-2</v>
      </c>
      <c r="F59" s="35"/>
      <c r="G59" s="35"/>
      <c r="H59" s="35"/>
      <c r="I59" s="35"/>
      <c r="J59" s="35"/>
      <c r="K59" s="54"/>
      <c r="L59" s="61">
        <f>'3663'!I59+Airpress!I59+DHAP!I59+Doccombe!I59+'Downton Brewery'!I59+'Downton Joinery'!I59+'Downton Tyre &amp; Autocare'!I59+'Global Marketing'!I59+'Help for Heroes'!I59+'Hopback Brewery'!I59+Hydor!I59+'Jacqui Elkins Bookkeeping'!I59+'Jetting Systems'!I59+Kitigawa!I59+'Priority Mailing'!I59+SCWSS!I59+'Skinner &amp; Osment'!I59+'Sports Online'!I59+'Wilton Wholefoods'!I59+Revive!I59</f>
        <v>8</v>
      </c>
      <c r="M59" s="35"/>
      <c r="N59" s="161">
        <f t="shared" si="14"/>
        <v>5.128205128205128E-2</v>
      </c>
      <c r="O59" s="35"/>
      <c r="P59" s="35"/>
      <c r="Q59" s="35"/>
      <c r="R59" s="35"/>
      <c r="S59" s="35"/>
      <c r="T59" s="54"/>
      <c r="U59" s="61">
        <f t="shared" si="12"/>
        <v>9</v>
      </c>
      <c r="V59" s="35"/>
      <c r="W59" s="164">
        <f t="shared" si="15"/>
        <v>4.7619047619047616E-2</v>
      </c>
      <c r="X59" s="35"/>
      <c r="Y59" s="35"/>
      <c r="Z59" s="35"/>
      <c r="AA59" s="35"/>
      <c r="AB59" s="126"/>
    </row>
    <row r="60" spans="1:28" ht="15" x14ac:dyDescent="0.25">
      <c r="A60" s="30"/>
      <c r="B60" s="34">
        <v>16</v>
      </c>
      <c r="C60" s="61">
        <f>'3663'!C60+Airpress!C60+DHAP!C60+Doccombe!C60+'Downton Brewery'!C60+'Downton Joinery'!C60+'Downton Tyre &amp; Autocare'!C60+'Global Marketing'!C60+'Help for Heroes'!C60+'Hopback Brewery'!C60+Hydor!C60+'Jacqui Elkins Bookkeeping'!C60+'Jetting Systems'!C60+Kitigawa!C60+'Priority Mailing'!C60+SCWSS!C60+'Skinner &amp; Osment'!C60+'Sports Online'!C60+'Wilton Wholefoods'!C60+Revive!C60</f>
        <v>7</v>
      </c>
      <c r="D60" s="35"/>
      <c r="E60" s="161">
        <f t="shared" si="13"/>
        <v>0.21212121212121213</v>
      </c>
      <c r="F60" s="35"/>
      <c r="G60" s="35"/>
      <c r="H60" s="35"/>
      <c r="I60" s="35"/>
      <c r="J60" s="35"/>
      <c r="K60" s="54"/>
      <c r="L60" s="61">
        <f>'3663'!I60+Airpress!I60+DHAP!I60+Doccombe!I60+'Downton Brewery'!I60+'Downton Joinery'!I60+'Downton Tyre &amp; Autocare'!I60+'Global Marketing'!I60+'Help for Heroes'!I60+'Hopback Brewery'!I60+Hydor!I60+'Jacqui Elkins Bookkeeping'!I60+'Jetting Systems'!I60+Kitigawa!I60+'Priority Mailing'!I60+SCWSS!I60+'Skinner &amp; Osment'!I60+'Sports Online'!I60+'Wilton Wholefoods'!I60+Revive!I60</f>
        <v>29</v>
      </c>
      <c r="M60" s="35"/>
      <c r="N60" s="161">
        <f t="shared" si="14"/>
        <v>0.1858974358974359</v>
      </c>
      <c r="O60" s="35"/>
      <c r="P60" s="35"/>
      <c r="Q60" s="35"/>
      <c r="R60" s="35"/>
      <c r="S60" s="35"/>
      <c r="T60" s="54"/>
      <c r="U60" s="61">
        <f t="shared" si="12"/>
        <v>36</v>
      </c>
      <c r="V60" s="35"/>
      <c r="W60" s="164">
        <f t="shared" si="15"/>
        <v>0.19047619047619047</v>
      </c>
      <c r="X60" s="35"/>
      <c r="Y60" s="35"/>
      <c r="Z60" s="35"/>
      <c r="AA60" s="35"/>
      <c r="AB60" s="126"/>
    </row>
    <row r="61" spans="1:28" ht="15" x14ac:dyDescent="0.25">
      <c r="A61" s="30"/>
      <c r="B61" s="34">
        <v>17</v>
      </c>
      <c r="C61" s="61">
        <f>'3663'!C61+Airpress!C61+DHAP!C61+Doccombe!C61+'Downton Brewery'!C61+'Downton Joinery'!C61+'Downton Tyre &amp; Autocare'!C61+'Global Marketing'!C61+'Help for Heroes'!C61+'Hopback Brewery'!C61+Hydor!C61+'Jacqui Elkins Bookkeeping'!C61+'Jetting Systems'!C61+Kitigawa!C61+'Priority Mailing'!C61+SCWSS!C61+'Skinner &amp; Osment'!C61+'Sports Online'!C61+'Wilton Wholefoods'!C61+Revive!C61</f>
        <v>9</v>
      </c>
      <c r="D61" s="35"/>
      <c r="E61" s="161">
        <f t="shared" si="13"/>
        <v>0.27272727272727271</v>
      </c>
      <c r="F61" s="35"/>
      <c r="G61" s="35"/>
      <c r="H61" s="35"/>
      <c r="I61" s="35"/>
      <c r="J61" s="35"/>
      <c r="K61" s="54"/>
      <c r="L61" s="61">
        <f>'3663'!I61+Airpress!I61+DHAP!I61+Doccombe!I61+'Downton Brewery'!I61+'Downton Joinery'!I61+'Downton Tyre &amp; Autocare'!I61+'Global Marketing'!I61+'Help for Heroes'!I61+'Hopback Brewery'!I61+Hydor!I61+'Jacqui Elkins Bookkeeping'!I61+'Jetting Systems'!I61+Kitigawa!I61+'Priority Mailing'!I61+SCWSS!I61+'Skinner &amp; Osment'!I61+'Sports Online'!I61+'Wilton Wholefoods'!I61+Revive!I61</f>
        <v>65</v>
      </c>
      <c r="M61" s="35"/>
      <c r="N61" s="161">
        <f t="shared" si="14"/>
        <v>0.41666666666666669</v>
      </c>
      <c r="O61" s="35"/>
      <c r="P61" s="35"/>
      <c r="Q61" s="35"/>
      <c r="R61" s="35"/>
      <c r="S61" s="35"/>
      <c r="T61" s="54"/>
      <c r="U61" s="61">
        <f t="shared" si="12"/>
        <v>74</v>
      </c>
      <c r="V61" s="35"/>
      <c r="W61" s="164">
        <f t="shared" si="15"/>
        <v>0.39153439153439151</v>
      </c>
      <c r="X61" s="35"/>
      <c r="Y61" s="35"/>
      <c r="Z61" s="35"/>
      <c r="AA61" s="35"/>
      <c r="AB61" s="126"/>
    </row>
    <row r="62" spans="1:28" ht="15" x14ac:dyDescent="0.25">
      <c r="A62" s="30"/>
      <c r="B62" s="34">
        <v>18</v>
      </c>
      <c r="C62" s="61">
        <f>'3663'!C62+Airpress!C62+DHAP!C62+Doccombe!C62+'Downton Brewery'!C62+'Downton Joinery'!C62+'Downton Tyre &amp; Autocare'!C62+'Global Marketing'!C62+'Help for Heroes'!C62+'Hopback Brewery'!C62+Hydor!C62+'Jacqui Elkins Bookkeeping'!C62+'Jetting Systems'!C62+Kitigawa!C62+'Priority Mailing'!C62+SCWSS!C62+'Skinner &amp; Osment'!C62+'Sports Online'!C62+'Wilton Wholefoods'!C62+Revive!C62</f>
        <v>3</v>
      </c>
      <c r="D62" s="35"/>
      <c r="E62" s="161">
        <f t="shared" si="13"/>
        <v>9.0909090909090912E-2</v>
      </c>
      <c r="F62" s="35"/>
      <c r="G62" s="35"/>
      <c r="H62" s="35"/>
      <c r="I62" s="35"/>
      <c r="J62" s="35"/>
      <c r="K62" s="54"/>
      <c r="L62" s="61">
        <f>'3663'!I62+Airpress!I62+DHAP!I62+Doccombe!I62+'Downton Brewery'!I62+'Downton Joinery'!I62+'Downton Tyre &amp; Autocare'!I62+'Global Marketing'!I62+'Help for Heroes'!I62+'Hopback Brewery'!I62+Hydor!I62+'Jacqui Elkins Bookkeeping'!I62+'Jetting Systems'!I62+Kitigawa!I62+'Priority Mailing'!I62+SCWSS!I62+'Skinner &amp; Osment'!I62+'Sports Online'!I62+'Wilton Wholefoods'!I62+Revive!I62</f>
        <v>13</v>
      </c>
      <c r="M62" s="35"/>
      <c r="N62" s="161">
        <f t="shared" si="14"/>
        <v>8.3333333333333329E-2</v>
      </c>
      <c r="O62" s="35"/>
      <c r="P62" s="35"/>
      <c r="Q62" s="35"/>
      <c r="R62" s="35"/>
      <c r="S62" s="35"/>
      <c r="T62" s="54"/>
      <c r="U62" s="61">
        <f t="shared" si="12"/>
        <v>16</v>
      </c>
      <c r="V62" s="35"/>
      <c r="W62" s="164">
        <f t="shared" si="15"/>
        <v>8.4656084656084651E-2</v>
      </c>
      <c r="X62" s="35"/>
      <c r="Y62" s="35"/>
      <c r="Z62" s="35"/>
      <c r="AA62" s="35"/>
      <c r="AB62" s="126"/>
    </row>
    <row r="63" spans="1:28" ht="15" x14ac:dyDescent="0.25">
      <c r="A63" s="30"/>
      <c r="B63" s="34">
        <v>19</v>
      </c>
      <c r="C63" s="61">
        <f>'3663'!C63+Airpress!C63+DHAP!C63+Doccombe!C63+'Downton Brewery'!C63+'Downton Joinery'!C63+'Downton Tyre &amp; Autocare'!C63+'Global Marketing'!C63+'Help for Heroes'!C63+'Hopback Brewery'!C63+Hydor!C63+'Jacqui Elkins Bookkeeping'!C63+'Jetting Systems'!C63+Kitigawa!C63+'Priority Mailing'!C63+SCWSS!C63+'Skinner &amp; Osment'!C63+'Sports Online'!C63+'Wilton Wholefoods'!C63+Revive!C63</f>
        <v>1</v>
      </c>
      <c r="D63" s="35"/>
      <c r="E63" s="161">
        <f t="shared" si="13"/>
        <v>3.0303030303030304E-2</v>
      </c>
      <c r="F63" s="35"/>
      <c r="G63" s="35"/>
      <c r="H63" s="35"/>
      <c r="I63" s="35"/>
      <c r="J63" s="35"/>
      <c r="K63" s="54"/>
      <c r="L63" s="61">
        <f>'3663'!I63+Airpress!I63+DHAP!I63+Doccombe!I63+'Downton Brewery'!I63+'Downton Joinery'!I63+'Downton Tyre &amp; Autocare'!I63+'Global Marketing'!I63+'Help for Heroes'!I63+'Hopback Brewery'!I63+Hydor!I63+'Jacqui Elkins Bookkeeping'!I63+'Jetting Systems'!I63+Kitigawa!I63+'Priority Mailing'!I63+SCWSS!I63+'Skinner &amp; Osment'!I63+'Sports Online'!I63+'Wilton Wholefoods'!I63+Revive!I63</f>
        <v>2</v>
      </c>
      <c r="M63" s="35"/>
      <c r="N63" s="161">
        <f t="shared" si="14"/>
        <v>1.282051282051282E-2</v>
      </c>
      <c r="O63" s="35"/>
      <c r="P63" s="35"/>
      <c r="Q63" s="35"/>
      <c r="R63" s="35"/>
      <c r="S63" s="35"/>
      <c r="T63" s="54"/>
      <c r="U63" s="61">
        <f t="shared" si="12"/>
        <v>3</v>
      </c>
      <c r="V63" s="35"/>
      <c r="W63" s="164">
        <f t="shared" si="15"/>
        <v>1.5873015873015872E-2</v>
      </c>
      <c r="X63" s="35"/>
      <c r="Y63" s="35"/>
      <c r="Z63" s="35"/>
      <c r="AA63" s="35"/>
      <c r="AB63" s="126"/>
    </row>
    <row r="64" spans="1:28" ht="15" x14ac:dyDescent="0.25">
      <c r="A64" s="30"/>
      <c r="B64" s="34">
        <v>20</v>
      </c>
      <c r="C64" s="61">
        <f>'3663'!C64+Airpress!C64+DHAP!C64+Doccombe!C64+'Downton Brewery'!C64+'Downton Joinery'!C64+'Downton Tyre &amp; Autocare'!C64+'Global Marketing'!C64+'Help for Heroes'!C64+'Hopback Brewery'!C64+Hydor!C64+'Jacqui Elkins Bookkeeping'!C64+'Jetting Systems'!C64+Kitigawa!C64+'Priority Mailing'!C64+SCWSS!C64+'Skinner &amp; Osment'!C64+'Sports Online'!C64+'Wilton Wholefoods'!C64+Revive!C64</f>
        <v>1</v>
      </c>
      <c r="D64" s="35"/>
      <c r="E64" s="161">
        <f t="shared" si="13"/>
        <v>3.0303030303030304E-2</v>
      </c>
      <c r="F64" s="35"/>
      <c r="G64" s="35"/>
      <c r="H64" s="35"/>
      <c r="I64" s="35"/>
      <c r="J64" s="35"/>
      <c r="K64" s="54"/>
      <c r="L64" s="61">
        <f>'3663'!I64+Airpress!I64+DHAP!I64+Doccombe!I64+'Downton Brewery'!I64+'Downton Joinery'!I64+'Downton Tyre &amp; Autocare'!I64+'Global Marketing'!I64+'Help for Heroes'!I64+'Hopback Brewery'!I64+Hydor!I64+'Jacqui Elkins Bookkeeping'!I64+'Jetting Systems'!I64+Kitigawa!I64+'Priority Mailing'!I64+SCWSS!I64+'Skinner &amp; Osment'!I64+'Sports Online'!I64+'Wilton Wholefoods'!I64+Revive!I64</f>
        <v>1</v>
      </c>
      <c r="M64" s="35"/>
      <c r="N64" s="161">
        <f t="shared" si="14"/>
        <v>6.41025641025641E-3</v>
      </c>
      <c r="O64" s="35"/>
      <c r="P64" s="35"/>
      <c r="Q64" s="35"/>
      <c r="R64" s="35"/>
      <c r="S64" s="35"/>
      <c r="T64" s="54"/>
      <c r="U64" s="61">
        <f t="shared" si="12"/>
        <v>2</v>
      </c>
      <c r="V64" s="35"/>
      <c r="W64" s="164">
        <f t="shared" si="15"/>
        <v>1.0582010582010581E-2</v>
      </c>
      <c r="X64" s="35"/>
      <c r="Y64" s="35"/>
      <c r="Z64" s="35"/>
      <c r="AA64" s="35"/>
      <c r="AB64" s="126"/>
    </row>
    <row r="65" spans="1:28" ht="15" x14ac:dyDescent="0.25">
      <c r="A65" s="30"/>
      <c r="B65" s="34">
        <v>21</v>
      </c>
      <c r="C65" s="61">
        <f>'3663'!C65+Airpress!C65+DHAP!C65+Doccombe!C65+'Downton Brewery'!C65+'Downton Joinery'!C65+'Downton Tyre &amp; Autocare'!C65+'Global Marketing'!C65+'Help for Heroes'!C65+'Hopback Brewery'!C65+Hydor!C65+'Jacqui Elkins Bookkeeping'!C65+'Jetting Systems'!C65+Kitigawa!C65+'Priority Mailing'!C65+SCWSS!C65+'Skinner &amp; Osment'!C65+'Sports Online'!C65+'Wilton Wholefoods'!C65+Revive!C65</f>
        <v>0</v>
      </c>
      <c r="D65" s="35"/>
      <c r="E65" s="161">
        <f t="shared" si="13"/>
        <v>0</v>
      </c>
      <c r="F65" s="35"/>
      <c r="G65" s="35"/>
      <c r="H65" s="35"/>
      <c r="I65" s="35"/>
      <c r="J65" s="35"/>
      <c r="K65" s="54"/>
      <c r="L65" s="61">
        <f>'3663'!I65+Airpress!I65+DHAP!I65+Doccombe!I65+'Downton Brewery'!I65+'Downton Joinery'!I65+'Downton Tyre &amp; Autocare'!I65+'Global Marketing'!I65+'Help for Heroes'!I65+'Hopback Brewery'!I65+Hydor!I65+'Jacqui Elkins Bookkeeping'!I65+'Jetting Systems'!I65+Kitigawa!I65+'Priority Mailing'!I65+SCWSS!I65+'Skinner &amp; Osment'!I65+'Sports Online'!I65+'Wilton Wholefoods'!I65+Revive!I65</f>
        <v>1</v>
      </c>
      <c r="M65" s="35"/>
      <c r="N65" s="161">
        <f t="shared" si="14"/>
        <v>6.41025641025641E-3</v>
      </c>
      <c r="O65" s="35"/>
      <c r="P65" s="35"/>
      <c r="Q65" s="35"/>
      <c r="R65" s="35"/>
      <c r="S65" s="35"/>
      <c r="T65" s="54"/>
      <c r="U65" s="61">
        <f t="shared" si="12"/>
        <v>1</v>
      </c>
      <c r="V65" s="35"/>
      <c r="W65" s="164">
        <f t="shared" si="15"/>
        <v>5.2910052910052907E-3</v>
      </c>
      <c r="X65" s="35"/>
      <c r="Y65" s="35"/>
      <c r="Z65" s="35"/>
      <c r="AA65" s="35"/>
      <c r="AB65" s="126"/>
    </row>
    <row r="66" spans="1:28" ht="15" x14ac:dyDescent="0.25">
      <c r="A66" s="30"/>
      <c r="B66" s="34">
        <v>24</v>
      </c>
      <c r="C66" s="61">
        <f>'3663'!C66+Airpress!C66+DHAP!C66+Doccombe!C66+'Downton Brewery'!C66+'Downton Joinery'!C66+'Downton Tyre &amp; Autocare'!C66+'Global Marketing'!C66+'Help for Heroes'!C66+'Hopback Brewery'!C66+Hydor!C66+'Jacqui Elkins Bookkeeping'!C66+'Jetting Systems'!C66+Kitigawa!C66+'Priority Mailing'!C66+SCWSS!C66+'Skinner &amp; Osment'!C66+'Sports Online'!C66+'Wilton Wholefoods'!C66+Revive!C66</f>
        <v>2</v>
      </c>
      <c r="D66" s="35">
        <f>SUM(C45:C66)</f>
        <v>33</v>
      </c>
      <c r="E66" s="161">
        <f t="shared" si="13"/>
        <v>6.0606060606060608E-2</v>
      </c>
      <c r="F66" s="35"/>
      <c r="G66" s="35"/>
      <c r="H66" s="35"/>
      <c r="I66" s="35"/>
      <c r="J66" s="35"/>
      <c r="K66" s="54"/>
      <c r="L66" s="61">
        <f>'3663'!I66+Airpress!I66+DHAP!I66+Doccombe!I66+'Downton Brewery'!I66+'Downton Joinery'!I66+'Downton Tyre &amp; Autocare'!I66+'Global Marketing'!I66+'Help for Heroes'!I66+'Hopback Brewery'!I66+Hydor!I66+'Jacqui Elkins Bookkeeping'!I66+'Jetting Systems'!I66+Kitigawa!I66+'Priority Mailing'!I66+SCWSS!I66+'Skinner &amp; Osment'!I66+'Sports Online'!I66+'Wilton Wholefoods'!I66+Revive!I66</f>
        <v>0</v>
      </c>
      <c r="M66" s="35">
        <f>SUM(L45:L66)</f>
        <v>156</v>
      </c>
      <c r="N66" s="161">
        <f t="shared" si="14"/>
        <v>0</v>
      </c>
      <c r="O66" s="35"/>
      <c r="P66" s="35"/>
      <c r="Q66" s="35"/>
      <c r="R66" s="35"/>
      <c r="S66" s="35"/>
      <c r="T66" s="54"/>
      <c r="U66" s="61">
        <f t="shared" si="12"/>
        <v>2</v>
      </c>
      <c r="V66" s="35">
        <f>SUM(U45:U66)</f>
        <v>189</v>
      </c>
      <c r="W66" s="164">
        <f t="shared" si="15"/>
        <v>1.0582010582010581E-2</v>
      </c>
      <c r="X66" s="35"/>
      <c r="Y66" s="35"/>
      <c r="Z66" s="35"/>
      <c r="AA66" s="35"/>
      <c r="AB66" s="126"/>
    </row>
    <row r="67" spans="1:28" ht="30" x14ac:dyDescent="0.25">
      <c r="A67" s="30">
        <v>6</v>
      </c>
      <c r="B67" s="31" t="s">
        <v>130</v>
      </c>
      <c r="C67" s="44"/>
      <c r="D67" s="35"/>
      <c r="E67" s="35"/>
      <c r="F67" s="35"/>
      <c r="G67" s="35"/>
      <c r="H67" s="35"/>
      <c r="I67" s="35"/>
      <c r="J67" s="35"/>
      <c r="K67" s="54"/>
      <c r="L67" s="44"/>
      <c r="M67" s="35"/>
      <c r="N67" s="35"/>
      <c r="O67" s="35"/>
      <c r="P67" s="35"/>
      <c r="Q67" s="35"/>
      <c r="R67" s="35"/>
      <c r="S67" s="35"/>
      <c r="T67" s="54"/>
      <c r="U67" s="44"/>
      <c r="V67" s="35"/>
      <c r="W67" s="35"/>
      <c r="X67" s="35"/>
      <c r="Y67" s="35"/>
      <c r="Z67" s="35"/>
      <c r="AA67" s="35"/>
      <c r="AB67" s="126"/>
    </row>
    <row r="68" spans="1:28" ht="15" x14ac:dyDescent="0.25">
      <c r="A68" s="30"/>
      <c r="B68" s="31" t="s">
        <v>131</v>
      </c>
      <c r="C68" s="61">
        <f>'3663'!C68+Airpress!C68+DHAP!C68+Doccombe!C68+'Downton Brewery'!C68+'Downton Joinery'!C68+'Downton Tyre &amp; Autocare'!C68+'Global Marketing'!C68+'Help for Heroes'!C68+'Hopback Brewery'!C68+Hydor!C68+'Jacqui Elkins Bookkeeping'!C68+'Jetting Systems'!C68+Kitigawa!C68+'Priority Mailing'!C68+SCWSS!C68+'Skinner &amp; Osment'!C68+'Sports Online'!C68+'Wilton Wholefoods'!C68+Revive!C68</f>
        <v>19</v>
      </c>
      <c r="D68" s="35"/>
      <c r="E68" s="161">
        <f>C68/$D$69</f>
        <v>0.73076923076923073</v>
      </c>
      <c r="F68" s="35"/>
      <c r="G68" s="35"/>
      <c r="H68" s="35"/>
      <c r="I68" s="35"/>
      <c r="J68" s="35"/>
      <c r="K68" s="54"/>
      <c r="L68" s="61">
        <f>'3663'!I68+Airpress!I68+DHAP!I68+Doccombe!I68+'Downton Brewery'!I68+'Downton Joinery'!I68+'Downton Tyre &amp; Autocare'!I68+'Global Marketing'!I68+'Help for Heroes'!I68+'Hopback Brewery'!I68+Hydor!I68+'Jacqui Elkins Bookkeeping'!I68+'Jetting Systems'!I68+Kitigawa!I68+'Priority Mailing'!I68+SCWSS!I68+'Skinner &amp; Osment'!I68+'Sports Online'!I68+'Wilton Wholefoods'!I68+Revive!I68</f>
        <v>120</v>
      </c>
      <c r="M68" s="35"/>
      <c r="N68" s="161">
        <f>L68/$M$69</f>
        <v>0.92307692307692313</v>
      </c>
      <c r="O68" s="35"/>
      <c r="P68" s="35"/>
      <c r="Q68" s="35"/>
      <c r="R68" s="35"/>
      <c r="S68" s="35"/>
      <c r="T68" s="54"/>
      <c r="U68" s="61">
        <f t="shared" ref="U68:U69" si="16">C68+L68</f>
        <v>139</v>
      </c>
      <c r="V68" s="35"/>
      <c r="W68" s="164">
        <f>U68/$V$69</f>
        <v>0.89102564102564108</v>
      </c>
      <c r="X68" s="35"/>
      <c r="Y68" s="35"/>
      <c r="Z68" s="35"/>
      <c r="AA68" s="35"/>
      <c r="AB68" s="126"/>
    </row>
    <row r="69" spans="1:28" ht="15" x14ac:dyDescent="0.25">
      <c r="A69" s="30"/>
      <c r="B69" s="31" t="s">
        <v>132</v>
      </c>
      <c r="C69" s="61">
        <f>'3663'!C69+Airpress!C69+DHAP!C69+Doccombe!C69+'Downton Brewery'!C69+'Downton Joinery'!C69+'Downton Tyre &amp; Autocare'!C69+'Global Marketing'!C69+'Help for Heroes'!C69+'Hopback Brewery'!C69+Hydor!C69+'Jacqui Elkins Bookkeeping'!C69+'Jetting Systems'!C69+Kitigawa!C69+'Priority Mailing'!C69+SCWSS!C69+'Skinner &amp; Osment'!C69+'Sports Online'!C69+'Wilton Wholefoods'!C69+Revive!C69</f>
        <v>7</v>
      </c>
      <c r="D69" s="35">
        <f>SUM(C68:C69)</f>
        <v>26</v>
      </c>
      <c r="E69" s="161">
        <f>C69/$D$69</f>
        <v>0.26923076923076922</v>
      </c>
      <c r="F69" s="35"/>
      <c r="G69" s="35"/>
      <c r="H69" s="35"/>
      <c r="I69" s="35"/>
      <c r="J69" s="35"/>
      <c r="K69" s="54"/>
      <c r="L69" s="61">
        <f>'3663'!I69+Airpress!I69+DHAP!I69+Doccombe!I69+'Downton Brewery'!I69+'Downton Joinery'!I69+'Downton Tyre &amp; Autocare'!I69+'Global Marketing'!I69+'Help for Heroes'!I69+'Hopback Brewery'!I69+Hydor!I69+'Jacqui Elkins Bookkeeping'!I69+'Jetting Systems'!I69+Kitigawa!I69+'Priority Mailing'!I69+SCWSS!I69+'Skinner &amp; Osment'!I69+'Sports Online'!I69+'Wilton Wholefoods'!I69+Revive!I69</f>
        <v>10</v>
      </c>
      <c r="M69" s="35">
        <f>SUM(L68:L69)</f>
        <v>130</v>
      </c>
      <c r="N69" s="161">
        <f>L69/$M$69</f>
        <v>7.6923076923076927E-2</v>
      </c>
      <c r="O69" s="35"/>
      <c r="P69" s="35"/>
      <c r="Q69" s="35"/>
      <c r="R69" s="35"/>
      <c r="S69" s="35"/>
      <c r="T69" s="54"/>
      <c r="U69" s="61">
        <f t="shared" si="16"/>
        <v>17</v>
      </c>
      <c r="V69" s="35">
        <f>SUM(U68:U69)</f>
        <v>156</v>
      </c>
      <c r="W69" s="164">
        <f>U69/$V$69</f>
        <v>0.10897435897435898</v>
      </c>
      <c r="X69" s="35"/>
      <c r="Y69" s="35"/>
      <c r="Z69" s="35"/>
      <c r="AA69" s="35"/>
      <c r="AB69" s="126"/>
    </row>
    <row r="70" spans="1:28" ht="15" x14ac:dyDescent="0.25">
      <c r="A70" s="30"/>
      <c r="B70" s="31"/>
      <c r="C70" s="44"/>
      <c r="D70" s="35"/>
      <c r="E70" s="35"/>
      <c r="F70" s="35"/>
      <c r="G70" s="35"/>
      <c r="H70" s="35"/>
      <c r="I70" s="35"/>
      <c r="J70" s="35"/>
      <c r="K70" s="54"/>
      <c r="L70" s="44"/>
      <c r="M70" s="35"/>
      <c r="N70" s="35"/>
      <c r="O70" s="35"/>
      <c r="P70" s="35"/>
      <c r="Q70" s="35"/>
      <c r="R70" s="35"/>
      <c r="S70" s="35"/>
      <c r="T70" s="54"/>
      <c r="U70" s="44"/>
      <c r="V70" s="35"/>
      <c r="W70" s="35"/>
      <c r="X70" s="35"/>
      <c r="Y70" s="35"/>
      <c r="Z70" s="35"/>
      <c r="AA70" s="35"/>
      <c r="AB70" s="126"/>
    </row>
    <row r="71" spans="1:28" ht="30" x14ac:dyDescent="0.25">
      <c r="A71" s="30">
        <v>7</v>
      </c>
      <c r="B71" s="31" t="s">
        <v>133</v>
      </c>
      <c r="C71" s="44"/>
      <c r="D71" s="61" t="e">
        <f>'3663'!D71+Airpress!D71+DHAP!D71+Doccombe!D71+'Downton Brewery'!D71+'Downton Joinery'!D71+'Downton Tyre &amp; Autocare'!D71+'Global Marketing'!D71+'Help for Heroes'!D71+'Hopback Brewery'!D71+Hydor!D71+'Jacqui Elkins Bookkeeping'!D71+'Jetting Systems'!D71+Kitigawa!D71+'Priority Mailing'!D71+SCWSS!D71+'Skinner &amp; Osment'!D71+'Sports Online'!D71+'Wilton Wholefoods'!D71+Revive!D71</f>
        <v>#VALUE!</v>
      </c>
      <c r="E71" s="35"/>
      <c r="F71" s="35"/>
      <c r="G71" s="35"/>
      <c r="H71" s="35"/>
      <c r="I71" s="35"/>
      <c r="J71" s="35"/>
      <c r="K71" s="54"/>
      <c r="L71" s="44"/>
      <c r="M71" s="61" t="e">
        <f>'3663'!J71+Airpress!J71+DHAP!J71+Doccombe!J71+'Downton Brewery'!J71+'Downton Joinery'!J71+'Downton Tyre &amp; Autocare'!J71+'Global Marketing'!J71+'Help for Heroes'!J71+'Hopback Brewery'!J71+Hydor!J71+'Jacqui Elkins Bookkeeping'!J71+'Jetting Systems'!J71+Kitigawa!J71+'Priority Mailing'!J71+SCWSS!J71+'Skinner &amp; Osment'!J71+'Sports Online'!J71+'Wilton Wholefoods'!J71+Revive!J71</f>
        <v>#VALUE!</v>
      </c>
      <c r="N71" s="35"/>
      <c r="O71" s="35"/>
      <c r="P71" s="35"/>
      <c r="Q71" s="35"/>
      <c r="R71" s="35"/>
      <c r="S71" s="35"/>
      <c r="T71" s="54"/>
      <c r="U71" s="44"/>
      <c r="V71" s="61" t="e">
        <f t="shared" ref="V71" si="17">D71+M71</f>
        <v>#VALUE!</v>
      </c>
      <c r="W71" s="35"/>
      <c r="X71" s="35"/>
      <c r="Y71" s="35"/>
      <c r="Z71" s="35"/>
      <c r="AA71" s="35"/>
      <c r="AB71" s="126"/>
    </row>
    <row r="72" spans="1:28" ht="15" x14ac:dyDescent="0.25">
      <c r="A72" s="30"/>
      <c r="B72" s="31"/>
      <c r="C72" s="44"/>
      <c r="D72" s="35"/>
      <c r="E72" s="35"/>
      <c r="F72" s="35"/>
      <c r="G72" s="35"/>
      <c r="H72" s="35"/>
      <c r="I72" s="35"/>
      <c r="J72" s="35"/>
      <c r="K72" s="54"/>
      <c r="L72" s="44"/>
      <c r="M72" s="35"/>
      <c r="N72" s="35"/>
      <c r="O72" s="35"/>
      <c r="P72" s="35"/>
      <c r="Q72" s="35"/>
      <c r="R72" s="35"/>
      <c r="S72" s="35"/>
      <c r="T72" s="54"/>
      <c r="U72" s="44"/>
      <c r="V72" s="35"/>
      <c r="W72" s="35"/>
      <c r="X72" s="35"/>
      <c r="Y72" s="35"/>
      <c r="Z72" s="35"/>
      <c r="AA72" s="35"/>
      <c r="AB72" s="126"/>
    </row>
    <row r="73" spans="1:28" ht="30" x14ac:dyDescent="0.25">
      <c r="A73" s="30">
        <v>8</v>
      </c>
      <c r="B73" s="31" t="s">
        <v>134</v>
      </c>
      <c r="C73" s="76"/>
      <c r="D73" s="61" t="e">
        <f>'3663'!D73+Airpress!D73+DHAP!D73+Doccombe!D73+'Downton Brewery'!D73+'Downton Joinery'!D73+'Downton Tyre &amp; Autocare'!D73+'Global Marketing'!D73+'Help for Heroes'!D73+'Hopback Brewery'!D73+Hydor!D73+'Jacqui Elkins Bookkeeping'!D73+'Jetting Systems'!D73+Kitigawa!D73+'Priority Mailing'!D73+SCWSS!D73+'Skinner &amp; Osment'!D73+'Sports Online'!D73+'Wilton Wholefoods'!D73+Revive!D73</f>
        <v>#VALUE!</v>
      </c>
      <c r="E73" s="35"/>
      <c r="F73" s="35"/>
      <c r="G73" s="35"/>
      <c r="H73" s="35"/>
      <c r="I73" s="35"/>
      <c r="J73" s="35"/>
      <c r="K73" s="54"/>
      <c r="L73" s="76"/>
      <c r="M73" s="61" t="e">
        <f>'3663'!J73+Airpress!J73+DHAP!J73+Doccombe!J73+'Downton Brewery'!J73+'Downton Joinery'!J73+'Downton Tyre &amp; Autocare'!J73+'Global Marketing'!J73+'Help for Heroes'!J73+'Hopback Brewery'!J73+Hydor!J73+'Jacqui Elkins Bookkeeping'!J73+'Jetting Systems'!J73+Kitigawa!J73+'Priority Mailing'!J73+SCWSS!J73+'Skinner &amp; Osment'!J73+'Sports Online'!J73+'Wilton Wholefoods'!J73+Revive!J73</f>
        <v>#VALUE!</v>
      </c>
      <c r="N73" s="35"/>
      <c r="O73" s="35"/>
      <c r="P73" s="35"/>
      <c r="Q73" s="35"/>
      <c r="R73" s="35"/>
      <c r="S73" s="35"/>
      <c r="T73" s="54"/>
      <c r="U73" s="76"/>
      <c r="V73" s="61" t="e">
        <f t="shared" ref="V73" si="18">D73+M73</f>
        <v>#VALUE!</v>
      </c>
      <c r="W73" s="35"/>
      <c r="X73" s="35"/>
      <c r="Y73" s="35"/>
      <c r="Z73" s="35"/>
      <c r="AA73" s="35"/>
      <c r="AB73" s="126"/>
    </row>
    <row r="74" spans="1:28" ht="15" x14ac:dyDescent="0.25">
      <c r="A74" s="30"/>
      <c r="B74" s="31"/>
      <c r="C74" s="44"/>
      <c r="D74" s="35"/>
      <c r="E74" s="35"/>
      <c r="F74" s="35"/>
      <c r="G74" s="35"/>
      <c r="H74" s="35"/>
      <c r="I74" s="35"/>
      <c r="J74" s="35"/>
      <c r="K74" s="54"/>
      <c r="L74" s="44"/>
      <c r="M74" s="35"/>
      <c r="N74" s="35"/>
      <c r="O74" s="35"/>
      <c r="P74" s="35"/>
      <c r="Q74" s="35"/>
      <c r="R74" s="35"/>
      <c r="S74" s="35"/>
      <c r="T74" s="54"/>
      <c r="U74" s="44"/>
      <c r="V74" s="35"/>
      <c r="W74" s="35"/>
      <c r="X74" s="35"/>
      <c r="Y74" s="35"/>
      <c r="Z74" s="35"/>
      <c r="AA74" s="35"/>
      <c r="AB74" s="126"/>
    </row>
    <row r="75" spans="1:28" ht="45" x14ac:dyDescent="0.25">
      <c r="A75" s="30">
        <v>9</v>
      </c>
      <c r="B75" s="31" t="s">
        <v>135</v>
      </c>
      <c r="C75" s="76"/>
      <c r="D75" s="61" t="e">
        <f>'3663'!D75+Airpress!D75+DHAP!D75+Doccombe!D75+'Downton Brewery'!D75+'Downton Joinery'!D75+'Downton Tyre &amp; Autocare'!D75+'Global Marketing'!D75+'Help for Heroes'!D75+'Hopback Brewery'!D75+Hydor!D75+'Jacqui Elkins Bookkeeping'!D75+'Jetting Systems'!D75+Kitigawa!D75+'Priority Mailing'!D75+SCWSS!D75+'Skinner &amp; Osment'!D75+'Sports Online'!D75+'Wilton Wholefoods'!D75+Revive!D75</f>
        <v>#VALUE!</v>
      </c>
      <c r="E75" s="35"/>
      <c r="F75" s="35"/>
      <c r="G75" s="35"/>
      <c r="H75" s="35"/>
      <c r="I75" s="35"/>
      <c r="J75" s="35"/>
      <c r="K75" s="54"/>
      <c r="L75" s="76"/>
      <c r="M75" s="61" t="e">
        <f>'3663'!J75+Airpress!J75+DHAP!J75+Doccombe!J75+'Downton Brewery'!J75+'Downton Joinery'!J75+'Downton Tyre &amp; Autocare'!J75+'Global Marketing'!J75+'Help for Heroes'!J75+'Hopback Brewery'!J75+Hydor!J75+'Jacqui Elkins Bookkeeping'!J75+'Jetting Systems'!J75+Kitigawa!J75+'Priority Mailing'!J75+SCWSS!J75+'Skinner &amp; Osment'!J75+'Sports Online'!J75+'Wilton Wholefoods'!J75+Revive!J75</f>
        <v>#VALUE!</v>
      </c>
      <c r="N75" s="35"/>
      <c r="O75" s="35"/>
      <c r="P75" s="35"/>
      <c r="Q75" s="35"/>
      <c r="R75" s="35"/>
      <c r="S75" s="35"/>
      <c r="T75" s="54"/>
      <c r="U75" s="76"/>
      <c r="V75" s="61" t="e">
        <f t="shared" ref="V75" si="19">D75+M75</f>
        <v>#VALUE!</v>
      </c>
      <c r="W75" s="35"/>
      <c r="X75" s="35"/>
      <c r="Y75" s="35"/>
      <c r="Z75" s="35"/>
      <c r="AA75" s="35"/>
      <c r="AB75" s="126"/>
    </row>
    <row r="76" spans="1:28" ht="15" x14ac:dyDescent="0.25">
      <c r="A76" s="30"/>
      <c r="B76" s="31"/>
      <c r="C76" s="44"/>
      <c r="D76" s="35"/>
      <c r="E76" s="35"/>
      <c r="F76" s="35"/>
      <c r="G76" s="35"/>
      <c r="H76" s="35"/>
      <c r="I76" s="35"/>
      <c r="J76" s="35"/>
      <c r="K76" s="54"/>
      <c r="L76" s="44"/>
      <c r="M76" s="35"/>
      <c r="N76" s="35"/>
      <c r="O76" s="35"/>
      <c r="P76" s="35"/>
      <c r="Q76" s="35"/>
      <c r="R76" s="35"/>
      <c r="S76" s="35"/>
      <c r="T76" s="54"/>
      <c r="U76" s="44"/>
      <c r="V76" s="35"/>
      <c r="W76" s="35"/>
      <c r="X76" s="35"/>
      <c r="Y76" s="35"/>
      <c r="Z76" s="35"/>
      <c r="AA76" s="35"/>
      <c r="AB76" s="126"/>
    </row>
    <row r="77" spans="1:28" ht="45" x14ac:dyDescent="0.25">
      <c r="A77" s="30">
        <v>10</v>
      </c>
      <c r="B77" s="31" t="s">
        <v>136</v>
      </c>
      <c r="C77" s="44"/>
      <c r="D77" s="35"/>
      <c r="E77" s="35"/>
      <c r="F77" s="35"/>
      <c r="G77" s="35"/>
      <c r="H77" s="35"/>
      <c r="I77" s="35"/>
      <c r="J77" s="35"/>
      <c r="K77" s="54"/>
      <c r="L77" s="44"/>
      <c r="M77" s="35"/>
      <c r="N77" s="35"/>
      <c r="O77" s="35"/>
      <c r="P77" s="35"/>
      <c r="Q77" s="35"/>
      <c r="R77" s="35"/>
      <c r="S77" s="35"/>
      <c r="T77" s="54"/>
      <c r="U77" s="44"/>
      <c r="V77" s="35"/>
      <c r="W77" s="35"/>
      <c r="X77" s="35"/>
      <c r="Y77" s="35"/>
      <c r="Z77" s="35"/>
      <c r="AA77" s="35"/>
      <c r="AB77" s="126"/>
    </row>
    <row r="78" spans="1:28" ht="15" x14ac:dyDescent="0.25">
      <c r="A78" s="30"/>
      <c r="B78" s="31" t="s">
        <v>131</v>
      </c>
      <c r="C78" s="61">
        <f>'3663'!C78+Airpress!C78+DHAP!C78+Doccombe!C78+'Downton Brewery'!C78+'Downton Joinery'!C78+'Downton Tyre &amp; Autocare'!C78+'Global Marketing'!C78+'Help for Heroes'!C78+'Hopback Brewery'!C78+Hydor!C78+'Jacqui Elkins Bookkeeping'!C78+'Jetting Systems'!C78+Kitigawa!C78+'Priority Mailing'!C78+SCWSS!C78+'Skinner &amp; Osment'!C78+'Sports Online'!C78+'Wilton Wholefoods'!C78+Revive!C78</f>
        <v>24</v>
      </c>
      <c r="D78" s="35"/>
      <c r="E78" s="161">
        <f>C78/$D$79</f>
        <v>0.75</v>
      </c>
      <c r="F78" s="35"/>
      <c r="G78" s="35"/>
      <c r="H78" s="35"/>
      <c r="I78" s="35"/>
      <c r="J78" s="35"/>
      <c r="K78" s="54"/>
      <c r="L78" s="61">
        <f>'3663'!I78+Airpress!I78+DHAP!I78+Doccombe!I78+'Downton Brewery'!I78+'Downton Joinery'!I78+'Downton Tyre &amp; Autocare'!I78+'Global Marketing'!I78+'Help for Heroes'!I78+'Hopback Brewery'!I78+Hydor!I78+'Jacqui Elkins Bookkeeping'!I78+'Jetting Systems'!I78+Kitigawa!I78+'Priority Mailing'!I78+SCWSS!I78+'Skinner &amp; Osment'!I78+'Sports Online'!I78+'Wilton Wholefoods'!I78+Revive!I78</f>
        <v>4</v>
      </c>
      <c r="M78" s="35"/>
      <c r="N78" s="161">
        <f>L78/$M$79</f>
        <v>0.44444444444444442</v>
      </c>
      <c r="O78" s="35"/>
      <c r="P78" s="35"/>
      <c r="Q78" s="35"/>
      <c r="R78" s="35"/>
      <c r="S78" s="35"/>
      <c r="T78" s="54"/>
      <c r="U78" s="61">
        <f t="shared" ref="U78:U79" si="20">C78+L78</f>
        <v>28</v>
      </c>
      <c r="V78" s="35"/>
      <c r="W78" s="164">
        <f>U78/$V$79</f>
        <v>0.68292682926829273</v>
      </c>
      <c r="X78" s="35"/>
      <c r="Y78" s="35"/>
      <c r="Z78" s="35"/>
      <c r="AA78" s="35"/>
      <c r="AB78" s="126"/>
    </row>
    <row r="79" spans="1:28" ht="15" x14ac:dyDescent="0.25">
      <c r="A79" s="30"/>
      <c r="B79" s="31" t="s">
        <v>132</v>
      </c>
      <c r="C79" s="61">
        <f>'3663'!C79+Airpress!C79+DHAP!C79+Doccombe!C79+'Downton Brewery'!C79+'Downton Joinery'!C79+'Downton Tyre &amp; Autocare'!C79+'Global Marketing'!C79+'Help for Heroes'!C79+'Hopback Brewery'!C79+Hydor!C79+'Jacqui Elkins Bookkeeping'!C79+'Jetting Systems'!C79+Kitigawa!C79+'Priority Mailing'!C79+SCWSS!C79+'Skinner &amp; Osment'!C79+'Sports Online'!C79+'Wilton Wholefoods'!C79+Revive!C79</f>
        <v>8</v>
      </c>
      <c r="D79" s="35">
        <f>SUM(C78:C79)</f>
        <v>32</v>
      </c>
      <c r="E79" s="161">
        <f>C79/$D$79</f>
        <v>0.25</v>
      </c>
      <c r="F79" s="35"/>
      <c r="G79" s="35"/>
      <c r="H79" s="35"/>
      <c r="I79" s="35"/>
      <c r="J79" s="35"/>
      <c r="K79" s="54"/>
      <c r="L79" s="61">
        <f>'3663'!I79+Airpress!I79+DHAP!I79+Doccombe!I79+'Downton Brewery'!I79+'Downton Joinery'!I79+'Downton Tyre &amp; Autocare'!I79+'Global Marketing'!I79+'Help for Heroes'!I79+'Hopback Brewery'!I79+Hydor!I79+'Jacqui Elkins Bookkeeping'!I79+'Jetting Systems'!I79+Kitigawa!I79+'Priority Mailing'!I79+SCWSS!I79+'Skinner &amp; Osment'!I79+'Sports Online'!I79+'Wilton Wholefoods'!I79+Revive!I79</f>
        <v>5</v>
      </c>
      <c r="M79" s="35">
        <f>SUM(L78:L79)</f>
        <v>9</v>
      </c>
      <c r="N79" s="161">
        <f>L79/$M$79</f>
        <v>0.55555555555555558</v>
      </c>
      <c r="O79" s="35"/>
      <c r="P79" s="35"/>
      <c r="Q79" s="35"/>
      <c r="R79" s="35"/>
      <c r="S79" s="35"/>
      <c r="T79" s="54"/>
      <c r="U79" s="61">
        <f t="shared" si="20"/>
        <v>13</v>
      </c>
      <c r="V79" s="35">
        <f>SUM(U78:U79)</f>
        <v>41</v>
      </c>
      <c r="W79" s="164">
        <f>U79/$V$79</f>
        <v>0.31707317073170732</v>
      </c>
      <c r="X79" s="35"/>
      <c r="Y79" s="35"/>
      <c r="Z79" s="35"/>
      <c r="AA79" s="35"/>
      <c r="AB79" s="126"/>
    </row>
    <row r="80" spans="1:28" ht="15" x14ac:dyDescent="0.25">
      <c r="A80" s="30"/>
      <c r="B80" s="31"/>
      <c r="C80" s="44"/>
      <c r="D80" s="35"/>
      <c r="E80" s="35"/>
      <c r="F80" s="35"/>
      <c r="G80" s="35"/>
      <c r="H80" s="35"/>
      <c r="I80" s="35"/>
      <c r="J80" s="35"/>
      <c r="K80" s="54"/>
      <c r="L80" s="44"/>
      <c r="M80" s="35"/>
      <c r="N80" s="35"/>
      <c r="O80" s="35"/>
      <c r="P80" s="35"/>
      <c r="Q80" s="35"/>
      <c r="R80" s="35"/>
      <c r="S80" s="35"/>
      <c r="T80" s="54"/>
      <c r="U80" s="44"/>
      <c r="V80" s="35"/>
      <c r="W80" s="35"/>
      <c r="X80" s="35"/>
      <c r="Y80" s="35"/>
      <c r="Z80" s="35"/>
      <c r="AA80" s="35"/>
      <c r="AB80" s="126"/>
    </row>
    <row r="81" spans="1:28" ht="45" x14ac:dyDescent="0.25">
      <c r="A81" s="30">
        <v>11</v>
      </c>
      <c r="B81" s="31" t="s">
        <v>137</v>
      </c>
      <c r="C81" s="44"/>
      <c r="D81" s="35"/>
      <c r="E81" s="35"/>
      <c r="F81" s="35"/>
      <c r="G81" s="35"/>
      <c r="H81" s="35"/>
      <c r="I81" s="35"/>
      <c r="J81" s="35"/>
      <c r="K81" s="54"/>
      <c r="L81" s="44"/>
      <c r="M81" s="35"/>
      <c r="N81" s="35"/>
      <c r="O81" s="35"/>
      <c r="P81" s="35"/>
      <c r="Q81" s="35"/>
      <c r="R81" s="35"/>
      <c r="S81" s="35"/>
      <c r="T81" s="54"/>
      <c r="U81" s="44"/>
      <c r="V81" s="35"/>
      <c r="W81" s="35"/>
      <c r="X81" s="35"/>
      <c r="Y81" s="35"/>
      <c r="Z81" s="35"/>
      <c r="AA81" s="35"/>
      <c r="AB81" s="126"/>
    </row>
    <row r="82" spans="1:28" ht="75" x14ac:dyDescent="0.25">
      <c r="A82" s="30" t="s">
        <v>138</v>
      </c>
      <c r="B82" s="31" t="s">
        <v>139</v>
      </c>
      <c r="C82" s="44"/>
      <c r="D82" s="35"/>
      <c r="E82" s="35"/>
      <c r="F82" s="35"/>
      <c r="G82" s="35"/>
      <c r="H82" s="35"/>
      <c r="I82" s="35"/>
      <c r="J82" s="35"/>
      <c r="K82" s="54"/>
      <c r="L82" s="44"/>
      <c r="M82" s="35"/>
      <c r="N82" s="35"/>
      <c r="O82" s="35"/>
      <c r="P82" s="35"/>
      <c r="Q82" s="35"/>
      <c r="R82" s="35"/>
      <c r="S82" s="35"/>
      <c r="T82" s="54"/>
      <c r="U82" s="44"/>
      <c r="V82" s="35"/>
      <c r="W82" s="35"/>
      <c r="X82" s="35"/>
      <c r="Y82" s="35"/>
      <c r="Z82" s="35"/>
      <c r="AA82" s="35"/>
      <c r="AB82" s="126"/>
    </row>
    <row r="83" spans="1:28" ht="15" x14ac:dyDescent="0.25">
      <c r="A83" s="30"/>
      <c r="B83" s="31" t="s">
        <v>140</v>
      </c>
      <c r="C83" s="61">
        <f>'3663'!C83+Airpress!C83+DHAP!C83+Doccombe!C83+'Downton Brewery'!C83+'Downton Joinery'!C83+'Downton Tyre &amp; Autocare'!C83+'Global Marketing'!C83+'Help for Heroes'!C83+'Hopback Brewery'!C83+Hydor!C83+'Jacqui Elkins Bookkeeping'!C83+'Jetting Systems'!C83+Kitigawa!C83+'Priority Mailing'!C83+SCWSS!C83+'Skinner &amp; Osment'!C83+'Sports Online'!C83+'Wilton Wholefoods'!C83+Revive!C83</f>
        <v>7</v>
      </c>
      <c r="D83" s="35"/>
      <c r="E83" s="161">
        <f>C83/$D$89</f>
        <v>0.58333333333333337</v>
      </c>
      <c r="F83" s="35"/>
      <c r="G83" s="35"/>
      <c r="H83" s="35"/>
      <c r="I83" s="35"/>
      <c r="J83" s="35"/>
      <c r="K83" s="54"/>
      <c r="L83" s="61">
        <f>'3663'!I83+Airpress!I83+DHAP!I83+Doccombe!I83+'Downton Brewery'!I83+'Downton Joinery'!I83+'Downton Tyre &amp; Autocare'!I83+'Global Marketing'!I83+'Help for Heroes'!I83+'Hopback Brewery'!I83+Hydor!I83+'Jacqui Elkins Bookkeeping'!I83+'Jetting Systems'!I83+Kitigawa!I83+'Priority Mailing'!I83+SCWSS!I83+'Skinner &amp; Osment'!I83+'Sports Online'!I83+'Wilton Wholefoods'!I83+Revive!I83</f>
        <v>0</v>
      </c>
      <c r="M83" s="35"/>
      <c r="N83" s="161">
        <f>L83/$M$89</f>
        <v>0</v>
      </c>
      <c r="O83" s="35"/>
      <c r="P83" s="35"/>
      <c r="Q83" s="35"/>
      <c r="R83" s="35"/>
      <c r="S83" s="35"/>
      <c r="T83" s="54"/>
      <c r="U83" s="61">
        <f t="shared" ref="U83:U89" si="21">C83+L83</f>
        <v>7</v>
      </c>
      <c r="V83" s="35"/>
      <c r="W83" s="164">
        <f>U83/$V$89</f>
        <v>0.36842105263157893</v>
      </c>
      <c r="X83" s="35"/>
      <c r="Y83" s="35"/>
      <c r="Z83" s="35"/>
      <c r="AA83" s="35"/>
      <c r="AB83" s="126"/>
    </row>
    <row r="84" spans="1:28" ht="15" x14ac:dyDescent="0.25">
      <c r="A84" s="30"/>
      <c r="B84" s="31" t="s">
        <v>141</v>
      </c>
      <c r="C84" s="61">
        <f>'3663'!C84+Airpress!C84+DHAP!C84+Doccombe!C84+'Downton Brewery'!C84+'Downton Joinery'!C84+'Downton Tyre &amp; Autocare'!C84+'Global Marketing'!C84+'Help for Heroes'!C84+'Hopback Brewery'!C84+Hydor!C84+'Jacqui Elkins Bookkeeping'!C84+'Jetting Systems'!C84+Kitigawa!C84+'Priority Mailing'!C84+SCWSS!C84+'Skinner &amp; Osment'!C84+'Sports Online'!C84+'Wilton Wholefoods'!C84+Revive!C84</f>
        <v>2</v>
      </c>
      <c r="D84" s="35"/>
      <c r="E84" s="161">
        <f t="shared" ref="E84:E89" si="22">C84/$D$89</f>
        <v>0.16666666666666666</v>
      </c>
      <c r="F84" s="35"/>
      <c r="G84" s="35"/>
      <c r="H84" s="35"/>
      <c r="I84" s="35"/>
      <c r="J84" s="35"/>
      <c r="K84" s="54"/>
      <c r="L84" s="61">
        <f>'3663'!I84+Airpress!I84+DHAP!I84+Doccombe!I84+'Downton Brewery'!I84+'Downton Joinery'!I84+'Downton Tyre &amp; Autocare'!I84+'Global Marketing'!I84+'Help for Heroes'!I84+'Hopback Brewery'!I84+Hydor!I84+'Jacqui Elkins Bookkeeping'!I84+'Jetting Systems'!I84+Kitigawa!I84+'Priority Mailing'!I84+SCWSS!I84+'Skinner &amp; Osment'!I84+'Sports Online'!I84+'Wilton Wholefoods'!I84+Revive!I84</f>
        <v>1</v>
      </c>
      <c r="M84" s="35"/>
      <c r="N84" s="161">
        <f t="shared" ref="N84:N89" si="23">L84/$M$89</f>
        <v>0.14285714285714285</v>
      </c>
      <c r="O84" s="35"/>
      <c r="P84" s="35"/>
      <c r="Q84" s="35"/>
      <c r="R84" s="35"/>
      <c r="S84" s="35"/>
      <c r="T84" s="54"/>
      <c r="U84" s="61">
        <f t="shared" si="21"/>
        <v>3</v>
      </c>
      <c r="V84" s="35"/>
      <c r="W84" s="164">
        <f t="shared" ref="W84:W89" si="24">U84/$V$89</f>
        <v>0.15789473684210525</v>
      </c>
      <c r="X84" s="35"/>
      <c r="Y84" s="35"/>
      <c r="Z84" s="35"/>
      <c r="AA84" s="35"/>
      <c r="AB84" s="126"/>
    </row>
    <row r="85" spans="1:28" ht="15" x14ac:dyDescent="0.25">
      <c r="A85" s="30"/>
      <c r="B85" s="31" t="s">
        <v>142</v>
      </c>
      <c r="C85" s="61">
        <f>'3663'!C85+Airpress!C85+DHAP!C85+Doccombe!C85+'Downton Brewery'!C85+'Downton Joinery'!C85+'Downton Tyre &amp; Autocare'!C85+'Global Marketing'!C85+'Help for Heroes'!C85+'Hopback Brewery'!C85+Hydor!C85+'Jacqui Elkins Bookkeeping'!C85+'Jetting Systems'!C85+Kitigawa!C85+'Priority Mailing'!C85+SCWSS!C85+'Skinner &amp; Osment'!C85+'Sports Online'!C85+'Wilton Wholefoods'!C85+Revive!C85</f>
        <v>0</v>
      </c>
      <c r="D85" s="35"/>
      <c r="E85" s="161">
        <f t="shared" si="22"/>
        <v>0</v>
      </c>
      <c r="F85" s="35"/>
      <c r="G85" s="35"/>
      <c r="H85" s="35"/>
      <c r="I85" s="35"/>
      <c r="J85" s="35"/>
      <c r="K85" s="54"/>
      <c r="L85" s="61">
        <f>'3663'!I85+Airpress!I85+DHAP!I85+Doccombe!I85+'Downton Brewery'!I85+'Downton Joinery'!I85+'Downton Tyre &amp; Autocare'!I85+'Global Marketing'!I85+'Help for Heroes'!I85+'Hopback Brewery'!I85+Hydor!I85+'Jacqui Elkins Bookkeeping'!I85+'Jetting Systems'!I85+Kitigawa!I85+'Priority Mailing'!I85+SCWSS!I85+'Skinner &amp; Osment'!I85+'Sports Online'!I85+'Wilton Wholefoods'!I85+Revive!I85</f>
        <v>1</v>
      </c>
      <c r="M85" s="35"/>
      <c r="N85" s="161">
        <f t="shared" si="23"/>
        <v>0.14285714285714285</v>
      </c>
      <c r="O85" s="35"/>
      <c r="P85" s="35"/>
      <c r="Q85" s="35"/>
      <c r="R85" s="35"/>
      <c r="S85" s="35"/>
      <c r="T85" s="54"/>
      <c r="U85" s="61">
        <f t="shared" si="21"/>
        <v>1</v>
      </c>
      <c r="V85" s="35"/>
      <c r="W85" s="164">
        <f t="shared" si="24"/>
        <v>5.2631578947368418E-2</v>
      </c>
      <c r="X85" s="35"/>
      <c r="Y85" s="35"/>
      <c r="Z85" s="35"/>
      <c r="AA85" s="35"/>
      <c r="AB85" s="126"/>
    </row>
    <row r="86" spans="1:28" ht="15" x14ac:dyDescent="0.25">
      <c r="A86" s="30"/>
      <c r="B86" s="31" t="s">
        <v>143</v>
      </c>
      <c r="C86" s="61">
        <f>'3663'!C86+Airpress!C86+DHAP!C86+Doccombe!C86+'Downton Brewery'!C86+'Downton Joinery'!C86+'Downton Tyre &amp; Autocare'!C86+'Global Marketing'!C86+'Help for Heroes'!C86+'Hopback Brewery'!C86+Hydor!C86+'Jacqui Elkins Bookkeeping'!C86+'Jetting Systems'!C86+Kitigawa!C86+'Priority Mailing'!C86+SCWSS!C86+'Skinner &amp; Osment'!C86+'Sports Online'!C86+'Wilton Wholefoods'!C86+Revive!C86</f>
        <v>0</v>
      </c>
      <c r="D86" s="35"/>
      <c r="E86" s="161">
        <f t="shared" si="22"/>
        <v>0</v>
      </c>
      <c r="F86" s="35"/>
      <c r="G86" s="35"/>
      <c r="H86" s="35"/>
      <c r="I86" s="35"/>
      <c r="J86" s="35"/>
      <c r="K86" s="54"/>
      <c r="L86" s="61">
        <f>'3663'!I86+Airpress!I86+DHAP!I86+Doccombe!I86+'Downton Brewery'!I86+'Downton Joinery'!I86+'Downton Tyre &amp; Autocare'!I86+'Global Marketing'!I86+'Help for Heroes'!I86+'Hopback Brewery'!I86+Hydor!I86+'Jacqui Elkins Bookkeeping'!I86+'Jetting Systems'!I86+Kitigawa!I86+'Priority Mailing'!I86+SCWSS!I86+'Skinner &amp; Osment'!I86+'Sports Online'!I86+'Wilton Wholefoods'!I86+Revive!I86</f>
        <v>0</v>
      </c>
      <c r="M86" s="35"/>
      <c r="N86" s="161">
        <f t="shared" si="23"/>
        <v>0</v>
      </c>
      <c r="O86" s="35"/>
      <c r="P86" s="35"/>
      <c r="Q86" s="35"/>
      <c r="R86" s="35"/>
      <c r="S86" s="35"/>
      <c r="T86" s="54"/>
      <c r="U86" s="61">
        <f t="shared" si="21"/>
        <v>0</v>
      </c>
      <c r="V86" s="35"/>
      <c r="W86" s="164">
        <f t="shared" si="24"/>
        <v>0</v>
      </c>
      <c r="X86" s="35"/>
      <c r="Y86" s="35"/>
      <c r="Z86" s="35"/>
      <c r="AA86" s="35"/>
      <c r="AB86" s="126"/>
    </row>
    <row r="87" spans="1:28" ht="15" x14ac:dyDescent="0.25">
      <c r="A87" s="30"/>
      <c r="B87" s="31" t="s">
        <v>144</v>
      </c>
      <c r="C87" s="61">
        <f>'3663'!C87+Airpress!C87+DHAP!C87+Doccombe!C87+'Downton Brewery'!C87+'Downton Joinery'!C87+'Downton Tyre &amp; Autocare'!C87+'Global Marketing'!C87+'Help for Heroes'!C87+'Hopback Brewery'!C87+Hydor!C87+'Jacqui Elkins Bookkeeping'!C87+'Jetting Systems'!C87+Kitigawa!C87+'Priority Mailing'!C87+SCWSS!C87+'Skinner &amp; Osment'!C87+'Sports Online'!C87+'Wilton Wholefoods'!C87+Revive!C87</f>
        <v>1</v>
      </c>
      <c r="D87" s="35"/>
      <c r="E87" s="161">
        <f t="shared" si="22"/>
        <v>8.3333333333333329E-2</v>
      </c>
      <c r="F87" s="35"/>
      <c r="G87" s="35"/>
      <c r="H87" s="35"/>
      <c r="I87" s="35"/>
      <c r="J87" s="35"/>
      <c r="K87" s="54"/>
      <c r="L87" s="61">
        <f>'3663'!I87+Airpress!I87+DHAP!I87+Doccombe!I87+'Downton Brewery'!I87+'Downton Joinery'!I87+'Downton Tyre &amp; Autocare'!I87+'Global Marketing'!I87+'Help for Heroes'!I87+'Hopback Brewery'!I87+Hydor!I87+'Jacqui Elkins Bookkeeping'!I87+'Jetting Systems'!I87+Kitigawa!I87+'Priority Mailing'!I87+SCWSS!I87+'Skinner &amp; Osment'!I87+'Sports Online'!I87+'Wilton Wholefoods'!I87+Revive!I87</f>
        <v>1</v>
      </c>
      <c r="M87" s="35"/>
      <c r="N87" s="161">
        <f t="shared" si="23"/>
        <v>0.14285714285714285</v>
      </c>
      <c r="O87" s="35"/>
      <c r="P87" s="35"/>
      <c r="Q87" s="35"/>
      <c r="R87" s="35"/>
      <c r="S87" s="35"/>
      <c r="T87" s="54"/>
      <c r="U87" s="61">
        <f t="shared" si="21"/>
        <v>2</v>
      </c>
      <c r="V87" s="35"/>
      <c r="W87" s="164">
        <f t="shared" si="24"/>
        <v>0.10526315789473684</v>
      </c>
      <c r="X87" s="35"/>
      <c r="Y87" s="35"/>
      <c r="Z87" s="35"/>
      <c r="AA87" s="35"/>
      <c r="AB87" s="126"/>
    </row>
    <row r="88" spans="1:28" ht="15" x14ac:dyDescent="0.25">
      <c r="A88" s="30"/>
      <c r="B88" s="31" t="s">
        <v>145</v>
      </c>
      <c r="C88" s="61">
        <f>'3663'!C88+Airpress!C88+DHAP!C88+Doccombe!C88+'Downton Brewery'!C88+'Downton Joinery'!C88+'Downton Tyre &amp; Autocare'!C88+'Global Marketing'!C88+'Help for Heroes'!C88+'Hopback Brewery'!C88+Hydor!C88+'Jacqui Elkins Bookkeeping'!C88+'Jetting Systems'!C88+Kitigawa!C88+'Priority Mailing'!C88+SCWSS!C88+'Skinner &amp; Osment'!C88+'Sports Online'!C88+'Wilton Wholefoods'!C88+Revive!C88</f>
        <v>1</v>
      </c>
      <c r="D88" s="35">
        <f>SUM(C83:C88)</f>
        <v>11</v>
      </c>
      <c r="E88" s="161">
        <f t="shared" si="22"/>
        <v>8.3333333333333329E-2</v>
      </c>
      <c r="F88" s="35"/>
      <c r="G88" s="35"/>
      <c r="H88" s="35"/>
      <c r="I88" s="35"/>
      <c r="J88" s="35"/>
      <c r="K88" s="54"/>
      <c r="L88" s="61">
        <f>'3663'!I88+Airpress!I88+DHAP!I88+Doccombe!I88+'Downton Brewery'!I88+'Downton Joinery'!I88+'Downton Tyre &amp; Autocare'!I88+'Global Marketing'!I88+'Help for Heroes'!I88+'Hopback Brewery'!I88+Hydor!I88+'Jacqui Elkins Bookkeeping'!I88+'Jetting Systems'!I88+Kitigawa!I88+'Priority Mailing'!I88+SCWSS!I88+'Skinner &amp; Osment'!I88+'Sports Online'!I88+'Wilton Wholefoods'!I88+Revive!I88</f>
        <v>3</v>
      </c>
      <c r="M88" s="35">
        <f>SUM(L83:L88)</f>
        <v>6</v>
      </c>
      <c r="N88" s="161">
        <f t="shared" si="23"/>
        <v>0.42857142857142855</v>
      </c>
      <c r="O88" s="164">
        <f>M88/$L$11</f>
        <v>3.7037037037037035E-2</v>
      </c>
      <c r="P88" s="35"/>
      <c r="Q88" s="35"/>
      <c r="R88" s="35"/>
      <c r="S88" s="35"/>
      <c r="T88" s="54"/>
      <c r="U88" s="61">
        <f t="shared" si="21"/>
        <v>4</v>
      </c>
      <c r="V88" s="35"/>
      <c r="W88" s="164">
        <f t="shared" si="24"/>
        <v>0.21052631578947367</v>
      </c>
      <c r="X88" s="35"/>
      <c r="Y88" s="35"/>
      <c r="Z88" s="35"/>
      <c r="AA88" s="35"/>
      <c r="AB88" s="126"/>
    </row>
    <row r="89" spans="1:28" ht="60" x14ac:dyDescent="0.25">
      <c r="A89" s="30"/>
      <c r="B89" s="31" t="s">
        <v>146</v>
      </c>
      <c r="C89" s="61">
        <f>'3663'!C89+Airpress!C89+DHAP!C89+Doccombe!C89+'Downton Brewery'!C89+'Downton Joinery'!C89+'Downton Tyre &amp; Autocare'!C89+'Global Marketing'!C89+'Help for Heroes'!C89+'Hopback Brewery'!C89+Hydor!C89+'Jacqui Elkins Bookkeeping'!C89+'Jetting Systems'!C89+Kitigawa!C89+'Priority Mailing'!C89+SCWSS!C89+'Skinner &amp; Osment'!C89+'Sports Online'!C89+'Wilton Wholefoods'!C89+Revive!C89</f>
        <v>1</v>
      </c>
      <c r="D89" s="35">
        <f>SUM(C83:C89)</f>
        <v>12</v>
      </c>
      <c r="E89" s="161">
        <f t="shared" si="22"/>
        <v>8.3333333333333329E-2</v>
      </c>
      <c r="F89" s="164">
        <f>D88/$C$10</f>
        <v>0.33333333333333331</v>
      </c>
      <c r="G89" s="35" t="s">
        <v>846</v>
      </c>
      <c r="H89" s="35" t="s">
        <v>847</v>
      </c>
      <c r="I89" s="35"/>
      <c r="J89" s="35"/>
      <c r="K89" s="54"/>
      <c r="L89" s="61">
        <f>'3663'!I89+Airpress!I89+DHAP!I89+Doccombe!I89+'Downton Brewery'!I89+'Downton Joinery'!I89+'Downton Tyre &amp; Autocare'!I89+'Global Marketing'!I89+'Help for Heroes'!I89+'Hopback Brewery'!I89+Hydor!I89+'Jacqui Elkins Bookkeeping'!I89+'Jetting Systems'!I89+Kitigawa!I89+'Priority Mailing'!I89+SCWSS!I89+'Skinner &amp; Osment'!I89+'Sports Online'!I89+'Wilton Wholefoods'!I89+Revive!I89</f>
        <v>1</v>
      </c>
      <c r="M89" s="35">
        <f>SUM(L83:L89)</f>
        <v>7</v>
      </c>
      <c r="N89" s="161">
        <f t="shared" si="23"/>
        <v>0.14285714285714285</v>
      </c>
      <c r="O89" s="35"/>
      <c r="P89" s="35" t="s">
        <v>848</v>
      </c>
      <c r="Q89" s="35"/>
      <c r="R89" s="35"/>
      <c r="S89" s="35"/>
      <c r="T89" s="54"/>
      <c r="U89" s="61">
        <f t="shared" si="21"/>
        <v>2</v>
      </c>
      <c r="V89" s="35">
        <f>SUM(U83:U89)</f>
        <v>19</v>
      </c>
      <c r="W89" s="164">
        <f t="shared" si="24"/>
        <v>0.10526315789473684</v>
      </c>
      <c r="X89" s="35"/>
      <c r="Y89" s="35"/>
      <c r="Z89" s="35"/>
      <c r="AA89" s="35"/>
      <c r="AB89" s="126"/>
    </row>
    <row r="90" spans="1:28" ht="15" x14ac:dyDescent="0.25">
      <c r="A90" s="30"/>
      <c r="B90" s="31" t="s">
        <v>147</v>
      </c>
      <c r="C90" s="44"/>
      <c r="D90" s="35"/>
      <c r="E90" s="35"/>
      <c r="F90" s="35"/>
      <c r="H90" s="35"/>
      <c r="I90" s="35"/>
      <c r="J90" s="35"/>
      <c r="K90" s="54"/>
      <c r="L90" s="44"/>
      <c r="M90" s="35"/>
      <c r="N90" s="35"/>
      <c r="O90" s="35"/>
      <c r="P90" s="35"/>
      <c r="Q90" s="35"/>
      <c r="R90" s="35"/>
      <c r="S90" s="35"/>
      <c r="T90" s="54"/>
      <c r="U90" s="44"/>
      <c r="V90" s="35"/>
      <c r="W90" s="35"/>
      <c r="X90" s="35"/>
      <c r="Y90" s="35"/>
      <c r="Z90" s="35"/>
      <c r="AA90" s="35"/>
      <c r="AB90" s="126"/>
    </row>
    <row r="91" spans="1:28" ht="15" x14ac:dyDescent="0.25">
      <c r="A91" s="30"/>
      <c r="B91" s="31" t="s">
        <v>148</v>
      </c>
      <c r="C91" s="61">
        <f>'3663'!C91+Airpress!C91+DHAP!C91+Doccombe!C91+'Downton Brewery'!C91+'Downton Joinery'!C91+'Downton Tyre &amp; Autocare'!C91+'Global Marketing'!C91+'Help for Heroes'!C91+'Hopback Brewery'!C91+Hydor!C91+'Jacqui Elkins Bookkeeping'!C91+'Jetting Systems'!C91+Kitigawa!C91+'Priority Mailing'!C91+SCWSS!C91+'Skinner &amp; Osment'!C91+'Sports Online'!C91+'Wilton Wholefoods'!C91+Revive!C91</f>
        <v>4</v>
      </c>
      <c r="D91" s="35"/>
      <c r="E91" s="161">
        <f>C91/$D$92</f>
        <v>0.33333333333333331</v>
      </c>
      <c r="F91" s="35"/>
      <c r="G91" s="35"/>
      <c r="H91" s="35"/>
      <c r="I91" s="35"/>
      <c r="J91" s="35"/>
      <c r="K91" s="54"/>
      <c r="L91" s="61">
        <f>'3663'!I91+Airpress!I91+DHAP!I91+Doccombe!I91+'Downton Brewery'!I91+'Downton Joinery'!I91+'Downton Tyre &amp; Autocare'!I91+'Global Marketing'!I91+'Help for Heroes'!I91+'Hopback Brewery'!I91+Hydor!I91+'Jacqui Elkins Bookkeeping'!I91+'Jetting Systems'!I91+Kitigawa!I91+'Priority Mailing'!I91+SCWSS!I91+'Skinner &amp; Osment'!I91+'Sports Online'!I91+'Wilton Wholefoods'!I91+Revive!I91</f>
        <v>0</v>
      </c>
      <c r="M91" s="35"/>
      <c r="N91" s="161" t="e">
        <f>L91/$M$92</f>
        <v>#DIV/0!</v>
      </c>
      <c r="O91" s="35"/>
      <c r="P91" s="35"/>
      <c r="Q91" s="35"/>
      <c r="R91" s="35"/>
      <c r="S91" s="35"/>
      <c r="T91" s="54"/>
      <c r="U91" s="61">
        <f>C91+L91</f>
        <v>4</v>
      </c>
      <c r="V91" s="35"/>
      <c r="W91" s="164">
        <f>U91/$V$92</f>
        <v>0.33333333333333331</v>
      </c>
      <c r="X91" s="35"/>
      <c r="Y91" s="35"/>
      <c r="Z91" s="35"/>
      <c r="AA91" s="35"/>
      <c r="AB91" s="126"/>
    </row>
    <row r="92" spans="1:28" ht="15" x14ac:dyDescent="0.25">
      <c r="A92" s="30"/>
      <c r="B92" s="31" t="s">
        <v>149</v>
      </c>
      <c r="C92" s="61">
        <f>'3663'!C92+Airpress!C92+DHAP!C92+Doccombe!C92+'Downton Brewery'!C92+'Downton Joinery'!C92+'Downton Tyre &amp; Autocare'!C92+'Global Marketing'!C92+'Help for Heroes'!C92+'Hopback Brewery'!C92+Hydor!C92+'Jacqui Elkins Bookkeeping'!C92+'Jetting Systems'!C92+Kitigawa!C92+'Priority Mailing'!C92+SCWSS!C92+'Skinner &amp; Osment'!C92+'Sports Online'!C92+'Wilton Wholefoods'!C92+Revive!C92</f>
        <v>8</v>
      </c>
      <c r="D92" s="35">
        <f>SUM(C91:C92)</f>
        <v>12</v>
      </c>
      <c r="E92" s="161">
        <f>C92/$D$92</f>
        <v>0.66666666666666663</v>
      </c>
      <c r="F92" s="35"/>
      <c r="G92" s="35"/>
      <c r="H92" s="35"/>
      <c r="I92" s="35"/>
      <c r="J92" s="35"/>
      <c r="K92" s="54"/>
      <c r="L92" s="61">
        <f>'3663'!I92+Airpress!I92+DHAP!I92+Doccombe!I92+'Downton Brewery'!I92+'Downton Joinery'!I92+'Downton Tyre &amp; Autocare'!I92+'Global Marketing'!I92+'Help for Heroes'!I92+'Hopback Brewery'!I92+Hydor!I92+'Jacqui Elkins Bookkeeping'!I92+'Jetting Systems'!I92+Kitigawa!I92+'Priority Mailing'!I92+SCWSS!I92+'Skinner &amp; Osment'!I92+'Sports Online'!I92+'Wilton Wholefoods'!I92+Revive!I92</f>
        <v>0</v>
      </c>
      <c r="M92" s="35">
        <f>SUM(L91:L92)</f>
        <v>0</v>
      </c>
      <c r="N92" s="161" t="e">
        <f>L92/$M$92</f>
        <v>#DIV/0!</v>
      </c>
      <c r="O92" s="35"/>
      <c r="P92" s="35"/>
      <c r="Q92" s="35"/>
      <c r="R92" s="35"/>
      <c r="S92" s="35"/>
      <c r="T92" s="54"/>
      <c r="U92" s="61">
        <f>C92+L92</f>
        <v>8</v>
      </c>
      <c r="V92" s="35">
        <f>SUM(U91:U92)</f>
        <v>12</v>
      </c>
      <c r="W92" s="164">
        <f>U92/$V$92</f>
        <v>0.66666666666666663</v>
      </c>
      <c r="X92" s="35"/>
      <c r="Y92" s="35"/>
      <c r="Z92" s="35"/>
      <c r="AA92" s="35"/>
      <c r="AB92" s="126"/>
    </row>
    <row r="93" spans="1:28" ht="30" x14ac:dyDescent="0.25">
      <c r="A93" s="30" t="s">
        <v>150</v>
      </c>
      <c r="B93" s="31" t="s">
        <v>151</v>
      </c>
      <c r="C93" s="44"/>
      <c r="D93" s="35"/>
      <c r="E93" s="35"/>
      <c r="F93" s="35"/>
      <c r="G93" s="35"/>
      <c r="H93" s="35"/>
      <c r="I93" s="35"/>
      <c r="J93" s="35"/>
      <c r="K93" s="54"/>
      <c r="L93" s="44"/>
      <c r="M93" s="35"/>
      <c r="N93" s="35"/>
      <c r="O93" s="35"/>
      <c r="P93" s="35"/>
      <c r="Q93" s="35"/>
      <c r="R93" s="35"/>
      <c r="S93" s="35"/>
      <c r="T93" s="54"/>
      <c r="U93" s="44"/>
      <c r="V93" s="35"/>
      <c r="W93" s="35"/>
      <c r="X93" s="35"/>
      <c r="Y93" s="35"/>
      <c r="Z93" s="35"/>
      <c r="AA93" s="35"/>
      <c r="AB93" s="126"/>
    </row>
    <row r="94" spans="1:28" ht="15" x14ac:dyDescent="0.25">
      <c r="A94" s="30"/>
      <c r="B94" s="31" t="s">
        <v>140</v>
      </c>
      <c r="C94" s="61">
        <f>'3663'!C94+Airpress!C94+DHAP!C94+Doccombe!C94+'Downton Brewery'!C94+'Downton Joinery'!C94+'Downton Tyre &amp; Autocare'!C94+'Global Marketing'!C94+'Help for Heroes'!C94+'Hopback Brewery'!C94+Hydor!C94+'Jacqui Elkins Bookkeeping'!C94+'Jetting Systems'!C94+Kitigawa!C94+'Priority Mailing'!C94+SCWSS!C94+'Skinner &amp; Osment'!C94+'Sports Online'!C94+'Wilton Wholefoods'!C94+Revive!C94</f>
        <v>4</v>
      </c>
      <c r="D94" s="35"/>
      <c r="E94" s="161">
        <f>C94/$D$100</f>
        <v>0.30769230769230771</v>
      </c>
      <c r="F94" s="35"/>
      <c r="G94" s="35"/>
      <c r="H94" s="35"/>
      <c r="I94" s="35"/>
      <c r="J94" s="35"/>
      <c r="K94" s="54"/>
      <c r="L94" s="61">
        <f>'3663'!I94+Airpress!I94+DHAP!I94+Doccombe!I94+'Downton Brewery'!I94+'Downton Joinery'!I94+'Downton Tyre &amp; Autocare'!I94+'Global Marketing'!I94+'Help for Heroes'!I94+'Hopback Brewery'!I94+Hydor!I94+'Jacqui Elkins Bookkeeping'!I94+'Jetting Systems'!I94+Kitigawa!I94+'Priority Mailing'!I94+SCWSS!I94+'Skinner &amp; Osment'!I94+'Sports Online'!I94+'Wilton Wholefoods'!I94+Revive!I94</f>
        <v>0</v>
      </c>
      <c r="M94" s="35"/>
      <c r="N94" s="161">
        <f>L94/$M$100</f>
        <v>0</v>
      </c>
      <c r="O94" s="35"/>
      <c r="P94" s="35"/>
      <c r="Q94" s="35"/>
      <c r="R94" s="35"/>
      <c r="S94" s="35"/>
      <c r="T94" s="54"/>
      <c r="U94" s="61">
        <f t="shared" ref="U94:U100" si="25">C94+L94</f>
        <v>4</v>
      </c>
      <c r="V94" s="35"/>
      <c r="W94" s="164">
        <f>U94/$V$100</f>
        <v>0.2</v>
      </c>
      <c r="X94" s="35"/>
      <c r="Y94" s="35"/>
      <c r="Z94" s="35"/>
      <c r="AA94" s="35"/>
      <c r="AB94" s="126"/>
    </row>
    <row r="95" spans="1:28" ht="15" x14ac:dyDescent="0.25">
      <c r="A95" s="30"/>
      <c r="B95" s="31" t="s">
        <v>141</v>
      </c>
      <c r="C95" s="61">
        <f>'3663'!C95+Airpress!C95+DHAP!C95+Doccombe!C95+'Downton Brewery'!C95+'Downton Joinery'!C95+'Downton Tyre &amp; Autocare'!C95+'Global Marketing'!C95+'Help for Heroes'!C95+'Hopback Brewery'!C95+Hydor!C95+'Jacqui Elkins Bookkeeping'!C95+'Jetting Systems'!C95+Kitigawa!C95+'Priority Mailing'!C95+SCWSS!C95+'Skinner &amp; Osment'!C95+'Sports Online'!C95+'Wilton Wholefoods'!C95+Revive!C95</f>
        <v>5</v>
      </c>
      <c r="D95" s="77"/>
      <c r="E95" s="161">
        <f t="shared" ref="E95:E100" si="26">C95/$D$100</f>
        <v>0.38461538461538464</v>
      </c>
      <c r="F95" s="77"/>
      <c r="G95" s="77"/>
      <c r="H95" s="77"/>
      <c r="I95" s="77"/>
      <c r="J95" s="77"/>
      <c r="K95" s="79"/>
      <c r="L95" s="61">
        <f>'3663'!I95+Airpress!I95+DHAP!I95+Doccombe!I95+'Downton Brewery'!I95+'Downton Joinery'!I95+'Downton Tyre &amp; Autocare'!I95+'Global Marketing'!I95+'Help for Heroes'!I95+'Hopback Brewery'!I95+Hydor!I95+'Jacqui Elkins Bookkeeping'!I95+'Jetting Systems'!I95+Kitigawa!I95+'Priority Mailing'!I95+SCWSS!I95+'Skinner &amp; Osment'!I95+'Sports Online'!I95+'Wilton Wholefoods'!I95+Revive!I95</f>
        <v>2</v>
      </c>
      <c r="M95" s="77"/>
      <c r="N95" s="161">
        <f t="shared" ref="N95:N100" si="27">L95/$M$100</f>
        <v>0.2857142857142857</v>
      </c>
      <c r="O95" s="77"/>
      <c r="P95" s="35"/>
      <c r="Q95" s="35"/>
      <c r="R95" s="35"/>
      <c r="S95" s="35"/>
      <c r="T95" s="79"/>
      <c r="U95" s="61">
        <f t="shared" si="25"/>
        <v>7</v>
      </c>
      <c r="V95" s="77"/>
      <c r="W95" s="164">
        <f t="shared" ref="W95:W100" si="28">U95/$V$100</f>
        <v>0.35</v>
      </c>
      <c r="X95" s="77"/>
      <c r="Y95" s="35"/>
      <c r="Z95" s="35"/>
      <c r="AA95" s="35"/>
      <c r="AB95" s="126"/>
    </row>
    <row r="96" spans="1:28" ht="15" x14ac:dyDescent="0.25">
      <c r="A96" s="30"/>
      <c r="B96" s="31" t="s">
        <v>142</v>
      </c>
      <c r="C96" s="61">
        <f>'3663'!C96+Airpress!C96+DHAP!C96+Doccombe!C96+'Downton Brewery'!C96+'Downton Joinery'!C96+'Downton Tyre &amp; Autocare'!C96+'Global Marketing'!C96+'Help for Heroes'!C96+'Hopback Brewery'!C96+Hydor!C96+'Jacqui Elkins Bookkeeping'!C96+'Jetting Systems'!C96+Kitigawa!C96+'Priority Mailing'!C96+SCWSS!C96+'Skinner &amp; Osment'!C96+'Sports Online'!C96+'Wilton Wholefoods'!C96+Revive!C96</f>
        <v>2</v>
      </c>
      <c r="D96" s="35"/>
      <c r="E96" s="161">
        <f t="shared" si="26"/>
        <v>0.15384615384615385</v>
      </c>
      <c r="F96" s="35"/>
      <c r="G96" s="35"/>
      <c r="H96" s="35"/>
      <c r="I96" s="35"/>
      <c r="J96" s="35"/>
      <c r="K96" s="54"/>
      <c r="L96" s="61">
        <f>'3663'!I96+Airpress!I96+DHAP!I96+Doccombe!I96+'Downton Brewery'!I96+'Downton Joinery'!I96+'Downton Tyre &amp; Autocare'!I96+'Global Marketing'!I96+'Help for Heroes'!I96+'Hopback Brewery'!I96+Hydor!I96+'Jacqui Elkins Bookkeeping'!I96+'Jetting Systems'!I96+Kitigawa!I96+'Priority Mailing'!I96+SCWSS!I96+'Skinner &amp; Osment'!I96+'Sports Online'!I96+'Wilton Wholefoods'!I96+Revive!I96</f>
        <v>0</v>
      </c>
      <c r="M96" s="35"/>
      <c r="N96" s="161">
        <f t="shared" si="27"/>
        <v>0</v>
      </c>
      <c r="O96" s="35"/>
      <c r="P96" s="35"/>
      <c r="Q96" s="35"/>
      <c r="R96" s="35"/>
      <c r="S96" s="35"/>
      <c r="T96" s="54"/>
      <c r="U96" s="61">
        <f t="shared" si="25"/>
        <v>2</v>
      </c>
      <c r="V96" s="35"/>
      <c r="W96" s="164">
        <f t="shared" si="28"/>
        <v>0.1</v>
      </c>
      <c r="X96" s="35"/>
      <c r="Y96" s="35"/>
      <c r="Z96" s="35"/>
      <c r="AA96" s="35"/>
      <c r="AB96" s="126"/>
    </row>
    <row r="97" spans="1:28" ht="15" x14ac:dyDescent="0.25">
      <c r="A97" s="30"/>
      <c r="B97" s="31" t="s">
        <v>143</v>
      </c>
      <c r="C97" s="61">
        <f>'3663'!C97+Airpress!C97+DHAP!C97+Doccombe!C97+'Downton Brewery'!C97+'Downton Joinery'!C97+'Downton Tyre &amp; Autocare'!C97+'Global Marketing'!C97+'Help for Heroes'!C97+'Hopback Brewery'!C97+Hydor!C97+'Jacqui Elkins Bookkeeping'!C97+'Jetting Systems'!C97+Kitigawa!C97+'Priority Mailing'!C97+SCWSS!C97+'Skinner &amp; Osment'!C97+'Sports Online'!C97+'Wilton Wholefoods'!C97+Revive!C97</f>
        <v>2</v>
      </c>
      <c r="D97" s="35"/>
      <c r="E97" s="161">
        <f t="shared" si="26"/>
        <v>0.15384615384615385</v>
      </c>
      <c r="F97" s="35"/>
      <c r="G97" s="35"/>
      <c r="H97" s="35"/>
      <c r="I97" s="35"/>
      <c r="J97" s="35"/>
      <c r="K97" s="54"/>
      <c r="L97" s="61">
        <f>'3663'!I97+Airpress!I97+DHAP!I97+Doccombe!I97+'Downton Brewery'!I97+'Downton Joinery'!I97+'Downton Tyre &amp; Autocare'!I97+'Global Marketing'!I97+'Help for Heroes'!I97+'Hopback Brewery'!I97+Hydor!I97+'Jacqui Elkins Bookkeeping'!I97+'Jetting Systems'!I97+Kitigawa!I97+'Priority Mailing'!I97+SCWSS!I97+'Skinner &amp; Osment'!I97+'Sports Online'!I97+'Wilton Wholefoods'!I97+Revive!I97</f>
        <v>0</v>
      </c>
      <c r="M97" s="35"/>
      <c r="N97" s="161">
        <f t="shared" si="27"/>
        <v>0</v>
      </c>
      <c r="O97" s="35"/>
      <c r="P97" s="35"/>
      <c r="Q97" s="35"/>
      <c r="R97" s="35"/>
      <c r="S97" s="35"/>
      <c r="T97" s="54"/>
      <c r="U97" s="61">
        <f t="shared" si="25"/>
        <v>2</v>
      </c>
      <c r="V97" s="35"/>
      <c r="W97" s="164">
        <f t="shared" si="28"/>
        <v>0.1</v>
      </c>
      <c r="X97" s="35"/>
      <c r="Y97" s="35"/>
      <c r="Z97" s="35"/>
      <c r="AA97" s="35"/>
      <c r="AB97" s="126"/>
    </row>
    <row r="98" spans="1:28" ht="15" x14ac:dyDescent="0.25">
      <c r="A98" s="30"/>
      <c r="B98" s="31" t="s">
        <v>144</v>
      </c>
      <c r="C98" s="61">
        <f>'3663'!C98+Airpress!C98+DHAP!C98+Doccombe!C98+'Downton Brewery'!C98+'Downton Joinery'!C98+'Downton Tyre &amp; Autocare'!C98+'Global Marketing'!C98+'Help for Heroes'!C98+'Hopback Brewery'!C98+Hydor!C98+'Jacqui Elkins Bookkeeping'!C98+'Jetting Systems'!C98+Kitigawa!C98+'Priority Mailing'!C98+SCWSS!C98+'Skinner &amp; Osment'!C98+'Sports Online'!C98+'Wilton Wholefoods'!C98+Revive!C98</f>
        <v>0</v>
      </c>
      <c r="D98" s="35"/>
      <c r="E98" s="161">
        <f t="shared" si="26"/>
        <v>0</v>
      </c>
      <c r="F98" s="35"/>
      <c r="G98" s="35"/>
      <c r="H98" s="35"/>
      <c r="I98" s="35"/>
      <c r="J98" s="35"/>
      <c r="K98" s="54"/>
      <c r="L98" s="61">
        <f>'3663'!I98+Airpress!I98+DHAP!I98+Doccombe!I98+'Downton Brewery'!I98+'Downton Joinery'!I98+'Downton Tyre &amp; Autocare'!I98+'Global Marketing'!I98+'Help for Heroes'!I98+'Hopback Brewery'!I98+Hydor!I98+'Jacqui Elkins Bookkeeping'!I98+'Jetting Systems'!I98+Kitigawa!I98+'Priority Mailing'!I98+SCWSS!I98+'Skinner &amp; Osment'!I98+'Sports Online'!I98+'Wilton Wholefoods'!I98+Revive!I98</f>
        <v>2</v>
      </c>
      <c r="M98" s="35"/>
      <c r="N98" s="161">
        <f t="shared" si="27"/>
        <v>0.2857142857142857</v>
      </c>
      <c r="O98" s="35"/>
      <c r="P98" s="35"/>
      <c r="Q98" s="35"/>
      <c r="R98" s="35"/>
      <c r="S98" s="35"/>
      <c r="T98" s="54"/>
      <c r="U98" s="61">
        <f t="shared" si="25"/>
        <v>2</v>
      </c>
      <c r="V98" s="35"/>
      <c r="W98" s="164">
        <f t="shared" si="28"/>
        <v>0.1</v>
      </c>
      <c r="X98" s="35"/>
      <c r="Y98" s="35"/>
      <c r="Z98" s="35"/>
      <c r="AA98" s="35"/>
      <c r="AB98" s="126"/>
    </row>
    <row r="99" spans="1:28" ht="60" x14ac:dyDescent="0.25">
      <c r="A99" s="30"/>
      <c r="B99" s="31" t="s">
        <v>145</v>
      </c>
      <c r="C99" s="61">
        <f>'3663'!C99+Airpress!C99+DHAP!C99+Doccombe!C99+'Downton Brewery'!C99+'Downton Joinery'!C99+'Downton Tyre &amp; Autocare'!C99+'Global Marketing'!C99+'Help for Heroes'!C99+'Hopback Brewery'!C99+Hydor!C99+'Jacqui Elkins Bookkeeping'!C99+'Jetting Systems'!C99+Kitigawa!C99+'Priority Mailing'!C99+SCWSS!C99+'Skinner &amp; Osment'!C99+'Sports Online'!C99+'Wilton Wholefoods'!C99+Revive!C99</f>
        <v>0</v>
      </c>
      <c r="D99" s="35">
        <f>SUM(C94:C99)</f>
        <v>13</v>
      </c>
      <c r="E99" s="161">
        <f t="shared" si="26"/>
        <v>0</v>
      </c>
      <c r="F99" s="35"/>
      <c r="G99" s="35"/>
      <c r="H99" s="35"/>
      <c r="I99" s="35"/>
      <c r="J99" s="35"/>
      <c r="K99" s="54"/>
      <c r="L99" s="61">
        <f>'3663'!I99+Airpress!I99+DHAP!I99+Doccombe!I99+'Downton Brewery'!I99+'Downton Joinery'!I99+'Downton Tyre &amp; Autocare'!I99+'Global Marketing'!I99+'Help for Heroes'!I99+'Hopback Brewery'!I99+Hydor!I99+'Jacqui Elkins Bookkeeping'!I99+'Jetting Systems'!I99+Kitigawa!I99+'Priority Mailing'!I99+SCWSS!I99+'Skinner &amp; Osment'!I99+'Sports Online'!I99+'Wilton Wholefoods'!I99+Revive!I99</f>
        <v>2</v>
      </c>
      <c r="M99" s="35">
        <f>SUM(L94:L99)</f>
        <v>6</v>
      </c>
      <c r="N99" s="161">
        <f t="shared" si="27"/>
        <v>0.2857142857142857</v>
      </c>
      <c r="O99" s="164">
        <f>M99/$L$11</f>
        <v>3.7037037037037035E-2</v>
      </c>
      <c r="P99" s="35" t="s">
        <v>848</v>
      </c>
      <c r="Q99" s="35"/>
      <c r="R99" s="35"/>
      <c r="S99" s="35"/>
      <c r="T99" s="54"/>
      <c r="U99" s="61">
        <f t="shared" si="25"/>
        <v>2</v>
      </c>
      <c r="V99" s="35"/>
      <c r="W99" s="164">
        <f t="shared" si="28"/>
        <v>0.1</v>
      </c>
      <c r="X99" s="35"/>
      <c r="Y99" s="35"/>
      <c r="Z99" s="35"/>
      <c r="AA99" s="35"/>
      <c r="AB99" s="126"/>
    </row>
    <row r="100" spans="1:28" ht="45" x14ac:dyDescent="0.25">
      <c r="A100" s="30"/>
      <c r="B100" s="31" t="s">
        <v>146</v>
      </c>
      <c r="C100" s="61">
        <f>'3663'!C100+Airpress!C100+DHAP!C100+Doccombe!C100+'Downton Brewery'!C100+'Downton Joinery'!C100+'Downton Tyre &amp; Autocare'!C100+'Global Marketing'!C100+'Help for Heroes'!C100+'Hopback Brewery'!C100+Hydor!C100+'Jacqui Elkins Bookkeeping'!C100+'Jetting Systems'!C100+Kitigawa!C100+'Priority Mailing'!C100+SCWSS!C100+'Skinner &amp; Osment'!C100+'Sports Online'!C100+'Wilton Wholefoods'!C100+Revive!C100</f>
        <v>0</v>
      </c>
      <c r="D100" s="35">
        <f>SUM(C94:C100)</f>
        <v>13</v>
      </c>
      <c r="E100" s="161">
        <f t="shared" si="26"/>
        <v>0</v>
      </c>
      <c r="F100" s="164">
        <f>D99/$C$10</f>
        <v>0.39393939393939392</v>
      </c>
      <c r="G100" s="35" t="s">
        <v>846</v>
      </c>
      <c r="H100" s="35" t="s">
        <v>847</v>
      </c>
      <c r="I100" s="35"/>
      <c r="J100" s="35"/>
      <c r="K100" s="54"/>
      <c r="L100" s="61">
        <f>'3663'!I100+Airpress!I100+DHAP!I100+Doccombe!I100+'Downton Brewery'!I100+'Downton Joinery'!I100+'Downton Tyre &amp; Autocare'!I100+'Global Marketing'!I100+'Help for Heroes'!I100+'Hopback Brewery'!I100+Hydor!I100+'Jacqui Elkins Bookkeeping'!I100+'Jetting Systems'!I100+Kitigawa!I100+'Priority Mailing'!I100+SCWSS!I100+'Skinner &amp; Osment'!I100+'Sports Online'!I100+'Wilton Wholefoods'!I100+Revive!I100</f>
        <v>1</v>
      </c>
      <c r="M100" s="35">
        <f>SUM(L94:L100)</f>
        <v>7</v>
      </c>
      <c r="N100" s="161">
        <f t="shared" si="27"/>
        <v>0.14285714285714285</v>
      </c>
      <c r="O100" s="35"/>
      <c r="P100" s="35"/>
      <c r="Q100" s="35"/>
      <c r="R100" s="35"/>
      <c r="S100" s="35"/>
      <c r="T100" s="54"/>
      <c r="U100" s="61">
        <f t="shared" si="25"/>
        <v>1</v>
      </c>
      <c r="V100" s="35">
        <f>SUM(U94:U100)</f>
        <v>20</v>
      </c>
      <c r="W100" s="164">
        <f t="shared" si="28"/>
        <v>0.05</v>
      </c>
      <c r="X100" s="35"/>
      <c r="Y100" s="35"/>
      <c r="Z100" s="35"/>
      <c r="AA100" s="35"/>
      <c r="AB100" s="126"/>
    </row>
    <row r="101" spans="1:28" ht="15" x14ac:dyDescent="0.25">
      <c r="A101" s="30"/>
      <c r="B101" s="31" t="s">
        <v>152</v>
      </c>
      <c r="C101" s="44"/>
      <c r="D101" s="35"/>
      <c r="E101" s="35"/>
      <c r="F101" s="35"/>
      <c r="H101" s="35"/>
      <c r="I101" s="35"/>
      <c r="J101" s="35"/>
      <c r="K101" s="54"/>
      <c r="L101" s="44"/>
      <c r="M101" s="35"/>
      <c r="N101" s="35"/>
      <c r="O101" s="35"/>
      <c r="P101" s="35"/>
      <c r="Q101" s="35"/>
      <c r="R101" s="35"/>
      <c r="S101" s="35"/>
      <c r="T101" s="54"/>
      <c r="U101" s="44"/>
      <c r="V101" s="35"/>
      <c r="W101" s="35"/>
      <c r="X101" s="35"/>
      <c r="Y101" s="35"/>
      <c r="Z101" s="35"/>
      <c r="AA101" s="35"/>
      <c r="AB101" s="126"/>
    </row>
    <row r="102" spans="1:28" ht="15" x14ac:dyDescent="0.25">
      <c r="A102" s="30"/>
      <c r="B102" s="31" t="s">
        <v>153</v>
      </c>
      <c r="C102" s="61">
        <f>'3663'!C102+Airpress!C102+DHAP!C102+Doccombe!C102+'Downton Brewery'!C102+'Downton Joinery'!C102+'Downton Tyre &amp; Autocare'!C102+'Global Marketing'!C102+'Help for Heroes'!C102+'Hopback Brewery'!C102+Hydor!C102+'Jacqui Elkins Bookkeeping'!C102+'Jetting Systems'!C102+Kitigawa!C102+'Priority Mailing'!C102+SCWSS!C102+'Skinner &amp; Osment'!C102+'Sports Online'!C102+'Wilton Wholefoods'!C102+Revive!C102</f>
        <v>3</v>
      </c>
      <c r="D102" s="35"/>
      <c r="E102" s="35"/>
      <c r="F102" s="161">
        <f>C102/$E$105</f>
        <v>0.27272727272727271</v>
      </c>
      <c r="G102" s="35"/>
      <c r="H102" s="35"/>
      <c r="I102" s="35"/>
      <c r="J102" s="35"/>
      <c r="K102" s="54"/>
      <c r="L102" s="61">
        <f>'3663'!I102+Airpress!I102+DHAP!I102+Doccombe!I102+'Downton Brewery'!I102+'Downton Joinery'!I102+'Downton Tyre &amp; Autocare'!I102+'Global Marketing'!I102+'Help for Heroes'!I102+'Hopback Brewery'!I102+Hydor!I102+'Jacqui Elkins Bookkeeping'!I102+'Jetting Systems'!I102+Kitigawa!I102+'Priority Mailing'!I102+SCWSS!I102+'Skinner &amp; Osment'!I102+'Sports Online'!I102+'Wilton Wholefoods'!I102+Revive!I102</f>
        <v>1</v>
      </c>
      <c r="M102" s="35"/>
      <c r="N102" s="35"/>
      <c r="O102" s="161">
        <f>L102/$N$105</f>
        <v>1</v>
      </c>
      <c r="P102" s="35"/>
      <c r="Q102" s="35"/>
      <c r="R102" s="35"/>
      <c r="S102" s="35"/>
      <c r="T102" s="54"/>
      <c r="U102" s="61">
        <f>C102+L102</f>
        <v>4</v>
      </c>
      <c r="V102" s="35"/>
      <c r="W102" s="35"/>
      <c r="X102" s="164">
        <f>U102/$W$105</f>
        <v>0.33333333333333331</v>
      </c>
      <c r="Y102" s="35"/>
      <c r="Z102" s="35"/>
      <c r="AA102" s="35"/>
      <c r="AB102" s="126"/>
    </row>
    <row r="103" spans="1:28" ht="15" x14ac:dyDescent="0.25">
      <c r="A103" s="30"/>
      <c r="B103" s="31" t="s">
        <v>154</v>
      </c>
      <c r="C103" s="61">
        <f>'3663'!C103+Airpress!C103+DHAP!C103+Doccombe!C103+'Downton Brewery'!C103+'Downton Joinery'!C103+'Downton Tyre &amp; Autocare'!C103+'Global Marketing'!C103+'Help for Heroes'!C103+'Hopback Brewery'!C103+Hydor!C103+'Jacqui Elkins Bookkeeping'!C103+'Jetting Systems'!C103+Kitigawa!C103+'Priority Mailing'!C103+SCWSS!C103+'Skinner &amp; Osment'!C103+'Sports Online'!C103+'Wilton Wholefoods'!C103+Revive!C103</f>
        <v>4</v>
      </c>
      <c r="D103" s="35"/>
      <c r="E103" s="35"/>
      <c r="F103" s="161">
        <f t="shared" ref="F103:F105" si="29">C103/$E$105</f>
        <v>0.36363636363636365</v>
      </c>
      <c r="G103" s="35"/>
      <c r="H103" s="35"/>
      <c r="I103" s="35"/>
      <c r="J103" s="35"/>
      <c r="K103" s="54"/>
      <c r="L103" s="61">
        <f>'3663'!I103+Airpress!I103+DHAP!I103+Doccombe!I103+'Downton Brewery'!I103+'Downton Joinery'!I103+'Downton Tyre &amp; Autocare'!I103+'Global Marketing'!I103+'Help for Heroes'!I103+'Hopback Brewery'!I103+Hydor!I103+'Jacqui Elkins Bookkeeping'!I103+'Jetting Systems'!I103+Kitigawa!I103+'Priority Mailing'!I103+SCWSS!I103+'Skinner &amp; Osment'!I103+'Sports Online'!I103+'Wilton Wholefoods'!I103+Revive!I103</f>
        <v>0</v>
      </c>
      <c r="M103" s="35"/>
      <c r="N103" s="35"/>
      <c r="O103" s="161">
        <f t="shared" ref="O103:O105" si="30">L103/$N$105</f>
        <v>0</v>
      </c>
      <c r="P103" s="35"/>
      <c r="Q103" s="35"/>
      <c r="R103" s="35"/>
      <c r="S103" s="35"/>
      <c r="T103" s="54"/>
      <c r="U103" s="61">
        <f>C103+L103</f>
        <v>4</v>
      </c>
      <c r="V103" s="35"/>
      <c r="W103" s="35"/>
      <c r="X103" s="164">
        <f t="shared" ref="X103:X105" si="31">U103/$W$105</f>
        <v>0.33333333333333331</v>
      </c>
      <c r="Y103" s="35"/>
      <c r="Z103" s="35"/>
      <c r="AA103" s="35"/>
      <c r="AB103" s="126"/>
    </row>
    <row r="104" spans="1:28" ht="15" x14ac:dyDescent="0.25">
      <c r="A104" s="30"/>
      <c r="B104" s="31" t="s">
        <v>155</v>
      </c>
      <c r="C104" s="61">
        <f>'3663'!C104+Airpress!C104+DHAP!C104+Doccombe!C104+'Downton Brewery'!C104+'Downton Joinery'!C104+'Downton Tyre &amp; Autocare'!C104+'Global Marketing'!C104+'Help for Heroes'!C104+'Hopback Brewery'!C104+Hydor!C104+'Jacqui Elkins Bookkeeping'!C104+'Jetting Systems'!C104+Kitigawa!C104+'Priority Mailing'!C104+SCWSS!C104+'Skinner &amp; Osment'!C104+'Sports Online'!C104+'Wilton Wholefoods'!C104+Revive!C104</f>
        <v>3</v>
      </c>
      <c r="D104" s="35"/>
      <c r="E104" s="35"/>
      <c r="F104" s="161">
        <f t="shared" si="29"/>
        <v>0.27272727272727271</v>
      </c>
      <c r="G104" s="35"/>
      <c r="H104" s="35"/>
      <c r="I104" s="35"/>
      <c r="J104" s="35"/>
      <c r="K104" s="54"/>
      <c r="L104" s="61">
        <f>'3663'!I104+Airpress!I104+DHAP!I104+Doccombe!I104+'Downton Brewery'!I104+'Downton Joinery'!I104+'Downton Tyre &amp; Autocare'!I104+'Global Marketing'!I104+'Help for Heroes'!I104+'Hopback Brewery'!I104+Hydor!I104+'Jacqui Elkins Bookkeeping'!I104+'Jetting Systems'!I104+Kitigawa!I104+'Priority Mailing'!I104+SCWSS!I104+'Skinner &amp; Osment'!I104+'Sports Online'!I104+'Wilton Wholefoods'!I104+Revive!I104</f>
        <v>0</v>
      </c>
      <c r="M104" s="35"/>
      <c r="N104" s="35"/>
      <c r="O104" s="161">
        <f t="shared" si="30"/>
        <v>0</v>
      </c>
      <c r="P104" s="35"/>
      <c r="Q104" s="35"/>
      <c r="R104" s="35"/>
      <c r="S104" s="35"/>
      <c r="T104" s="54"/>
      <c r="U104" s="61">
        <f>C104+L104</f>
        <v>3</v>
      </c>
      <c r="V104" s="35"/>
      <c r="W104" s="35"/>
      <c r="X104" s="164">
        <f t="shared" si="31"/>
        <v>0.25</v>
      </c>
      <c r="Y104" s="35"/>
      <c r="Z104" s="35"/>
      <c r="AA104" s="35"/>
      <c r="AB104" s="126"/>
    </row>
    <row r="105" spans="1:28" ht="15" x14ac:dyDescent="0.25">
      <c r="A105" s="30"/>
      <c r="B105" s="31" t="s">
        <v>16</v>
      </c>
      <c r="C105" s="61">
        <f>'3663'!C105+Airpress!C105+DHAP!C105+Doccombe!C105+'Downton Brewery'!C105+'Downton Joinery'!C105+'Downton Tyre &amp; Autocare'!C105+'Global Marketing'!C105+'Help for Heroes'!C105+'Hopback Brewery'!C105+Hydor!C105+'Jacqui Elkins Bookkeeping'!C105+'Jetting Systems'!C105+Kitigawa!C105+'Priority Mailing'!C105+SCWSS!C105+'Skinner &amp; Osment'!C105+'Sports Online'!C105+'Wilton Wholefoods'!C105+Revive!C105</f>
        <v>1</v>
      </c>
      <c r="D105" s="61" t="e">
        <f>'3663'!D105+Airpress!D105+DHAP!D105+Doccombe!D105+'Downton Brewery'!D105+'Downton Joinery'!D105+'Downton Tyre &amp; Autocare'!D105+'Global Marketing'!D105+'Help for Heroes'!D105+'Hopback Brewery'!D105+Hydor!D105+'Jacqui Elkins Bookkeeping'!D105+'Jetting Systems'!D105+Kitigawa!D105+'Priority Mailing'!D105+SCWSS!D105+'Skinner &amp; Osment'!D105+'Sports Online'!D105+'Wilton Wholefoods'!D105+Revive!D105</f>
        <v>#VALUE!</v>
      </c>
      <c r="E105" s="35">
        <f>SUM(C102:C105)</f>
        <v>11</v>
      </c>
      <c r="F105" s="161">
        <f t="shared" si="29"/>
        <v>9.0909090909090912E-2</v>
      </c>
      <c r="G105" s="35"/>
      <c r="H105" s="35"/>
      <c r="I105" s="35"/>
      <c r="J105" s="35"/>
      <c r="K105" s="54"/>
      <c r="L105" s="61">
        <f>'3663'!I105+Airpress!I105+DHAP!I105+Doccombe!I105+'Downton Brewery'!I105+'Downton Joinery'!I105+'Downton Tyre &amp; Autocare'!I105+'Global Marketing'!I105+'Help for Heroes'!I105+'Hopback Brewery'!I105+Hydor!I105+'Jacqui Elkins Bookkeeping'!I105+'Jetting Systems'!I105+Kitigawa!I105+'Priority Mailing'!I105+SCWSS!I105+'Skinner &amp; Osment'!I105+'Sports Online'!I105+'Wilton Wholefoods'!I105+Revive!I105</f>
        <v>0</v>
      </c>
      <c r="M105" s="61" t="e">
        <f>'3663'!J105+Airpress!J105+DHAP!J105+Doccombe!J105+'Downton Brewery'!J105+'Downton Joinery'!J105+'Downton Tyre &amp; Autocare'!J105+'Global Marketing'!J105+'Help for Heroes'!J105+'Hopback Brewery'!J105+Hydor!J105+'Jacqui Elkins Bookkeeping'!J105+'Jetting Systems'!J105+Kitigawa!J105+'Priority Mailing'!J105+SCWSS!J105+'Skinner &amp; Osment'!J105+'Sports Online'!J105+'Wilton Wholefoods'!J105+Revive!J105</f>
        <v>#VALUE!</v>
      </c>
      <c r="N105" s="35">
        <f>SUM(L102:L105)</f>
        <v>1</v>
      </c>
      <c r="O105" s="161">
        <f t="shared" si="30"/>
        <v>0</v>
      </c>
      <c r="P105" s="35"/>
      <c r="Q105" s="35"/>
      <c r="R105" s="35"/>
      <c r="S105" s="35"/>
      <c r="T105" s="54"/>
      <c r="U105" s="61">
        <f>C105+L105</f>
        <v>1</v>
      </c>
      <c r="V105" s="61" t="e">
        <f>D105+M105</f>
        <v>#VALUE!</v>
      </c>
      <c r="W105" s="35">
        <f>SUM(U102:U105)</f>
        <v>12</v>
      </c>
      <c r="X105" s="164">
        <f t="shared" si="31"/>
        <v>8.3333333333333329E-2</v>
      </c>
      <c r="Y105" s="35"/>
      <c r="Z105" s="35"/>
      <c r="AA105" s="35"/>
      <c r="AB105" s="126"/>
    </row>
    <row r="106" spans="1:28" ht="15" x14ac:dyDescent="0.25">
      <c r="A106" s="30"/>
      <c r="B106" s="31"/>
      <c r="C106" s="44"/>
      <c r="D106" s="35"/>
      <c r="E106" s="35"/>
      <c r="F106" s="35"/>
      <c r="G106" s="35"/>
      <c r="H106" s="35"/>
      <c r="I106" s="35"/>
      <c r="J106" s="35"/>
      <c r="K106" s="54"/>
      <c r="L106" s="44"/>
      <c r="M106" s="35"/>
      <c r="N106" s="35"/>
      <c r="O106" s="35"/>
      <c r="P106" s="35"/>
      <c r="Q106" s="35"/>
      <c r="R106" s="35"/>
      <c r="S106" s="35"/>
      <c r="T106" s="54"/>
      <c r="U106" s="44"/>
      <c r="V106" s="35"/>
      <c r="W106" s="35"/>
      <c r="X106" s="35"/>
      <c r="Y106" s="35"/>
      <c r="Z106" s="35"/>
      <c r="AA106" s="35"/>
      <c r="AB106" s="126"/>
    </row>
    <row r="107" spans="1:28" ht="15" x14ac:dyDescent="0.25">
      <c r="A107" s="30">
        <v>12</v>
      </c>
      <c r="B107" s="31" t="s">
        <v>156</v>
      </c>
      <c r="C107" s="44"/>
      <c r="D107" s="35"/>
      <c r="E107" s="35"/>
      <c r="F107" s="35"/>
      <c r="G107" s="35"/>
      <c r="H107" s="35"/>
      <c r="I107" s="35"/>
      <c r="J107" s="35"/>
      <c r="K107" s="54"/>
      <c r="L107" s="44"/>
      <c r="M107" s="35"/>
      <c r="N107" s="35"/>
      <c r="O107" s="35"/>
      <c r="P107" s="35"/>
      <c r="Q107" s="35"/>
      <c r="R107" s="35"/>
      <c r="S107" s="35"/>
      <c r="T107" s="54"/>
      <c r="U107" s="44"/>
      <c r="V107" s="35"/>
      <c r="W107" s="35"/>
      <c r="X107" s="35"/>
      <c r="Y107" s="35"/>
      <c r="Z107" s="35"/>
      <c r="AA107" s="35"/>
      <c r="AB107" s="126"/>
    </row>
    <row r="108" spans="1:28" ht="44.25" customHeight="1" x14ac:dyDescent="0.25">
      <c r="A108" s="30"/>
      <c r="B108" s="31" t="s">
        <v>187</v>
      </c>
      <c r="C108" s="64" t="s">
        <v>186</v>
      </c>
      <c r="D108" s="64" t="s">
        <v>188</v>
      </c>
      <c r="E108" s="64" t="s">
        <v>144</v>
      </c>
      <c r="F108" s="64" t="s">
        <v>146</v>
      </c>
      <c r="G108" s="162"/>
      <c r="H108" s="162" t="s">
        <v>849</v>
      </c>
      <c r="I108" s="162" t="s">
        <v>850</v>
      </c>
      <c r="J108" s="162" t="s">
        <v>851</v>
      </c>
      <c r="K108" s="56"/>
      <c r="L108" s="64" t="s">
        <v>186</v>
      </c>
      <c r="M108" s="64" t="s">
        <v>188</v>
      </c>
      <c r="N108" s="64" t="s">
        <v>144</v>
      </c>
      <c r="O108" s="64" t="s">
        <v>146</v>
      </c>
      <c r="P108" s="32"/>
      <c r="Q108" s="162" t="s">
        <v>849</v>
      </c>
      <c r="R108" s="162" t="s">
        <v>850</v>
      </c>
      <c r="S108" s="162" t="s">
        <v>851</v>
      </c>
      <c r="T108" s="56"/>
      <c r="U108" s="64" t="s">
        <v>186</v>
      </c>
      <c r="V108" s="64" t="s">
        <v>188</v>
      </c>
      <c r="W108" s="64" t="s">
        <v>144</v>
      </c>
      <c r="X108" s="64" t="s">
        <v>146</v>
      </c>
      <c r="Y108" s="32"/>
      <c r="Z108" s="162" t="s">
        <v>849</v>
      </c>
      <c r="AA108" s="162" t="s">
        <v>850</v>
      </c>
      <c r="AB108" s="47" t="s">
        <v>851</v>
      </c>
    </row>
    <row r="109" spans="1:28" ht="15" x14ac:dyDescent="0.25">
      <c r="A109" s="30"/>
      <c r="B109" s="31" t="s">
        <v>157</v>
      </c>
      <c r="C109" s="61">
        <f>'3663'!C109+Airpress!C109+DHAP!C109+Doccombe!C109+'Downton Brewery'!C109+'Downton Joinery'!C109+'Downton Tyre &amp; Autocare'!C109+'Global Marketing'!C109+'Help for Heroes'!C109+'Hopback Brewery'!C109+Hydor!C109+'Jacqui Elkins Bookkeeping'!C109+'Jetting Systems'!C109+Kitigawa!C109+'Priority Mailing'!C109+SCWSS!C109+'Skinner &amp; Osment'!C109+'Sports Online'!C109+'Wilton Wholefoods'!C109+Revive!C109</f>
        <v>8</v>
      </c>
      <c r="D109" s="61">
        <f>'3663'!D109+Airpress!D109+DHAP!D109+Doccombe!D109+'Downton Brewery'!D109+'Downton Joinery'!D109+'Downton Tyre &amp; Autocare'!D109+'Global Marketing'!D109+'Help for Heroes'!D109+'Hopback Brewery'!D109+Hydor!D109+'Jacqui Elkins Bookkeeping'!D109+'Jetting Systems'!D109+Kitigawa!D109+'Priority Mailing'!D109+SCWSS!D109+'Skinner &amp; Osment'!D109+'Sports Online'!D109+'Wilton Wholefoods'!D109+Revive!D109</f>
        <v>1</v>
      </c>
      <c r="E109" s="61">
        <f>'3663'!E109+Airpress!E109+DHAP!E109+Doccombe!E109+'Downton Brewery'!E109+'Downton Joinery'!E109+'Downton Tyre &amp; Autocare'!E109+'Global Marketing'!E109+'Help for Heroes'!E109+'Hopback Brewery'!E109+Hydor!E109+'Jacqui Elkins Bookkeeping'!E109+'Jetting Systems'!E109+Kitigawa!E109+'Priority Mailing'!E109+SCWSS!E109+'Skinner &amp; Osment'!E109+'Sports Online'!E109+'Wilton Wholefoods'!E109+Revive!E109</f>
        <v>9</v>
      </c>
      <c r="F109" s="61">
        <f>'3663'!F109+Airpress!F109+DHAP!F109+Doccombe!F109+'Downton Brewery'!F109+'Downton Joinery'!F109+'Downton Tyre &amp; Autocare'!F109+'Global Marketing'!F109+'Help for Heroes'!F109+'Hopback Brewery'!F109+Hydor!F109+'Jacqui Elkins Bookkeeping'!F109+'Jetting Systems'!F109+Kitigawa!F109+'Priority Mailing'!F109+SCWSS!F109+'Skinner &amp; Osment'!F109+'Sports Online'!F109+'Wilton Wholefoods'!F109+Revive!F109</f>
        <v>10</v>
      </c>
      <c r="G109" s="159"/>
      <c r="H109" s="159">
        <f>SUM(C109:G109)</f>
        <v>28</v>
      </c>
      <c r="I109" s="159">
        <f>SUM(C109:E109)</f>
        <v>18</v>
      </c>
      <c r="J109" s="213">
        <f>I109/$C$10</f>
        <v>0.54545454545454541</v>
      </c>
      <c r="K109" s="54"/>
      <c r="L109" s="61">
        <f>'3663'!I109+Airpress!I109+DHAP!I109+Doccombe!I109+'Downton Brewery'!I109+'Downton Joinery'!I109+'Downton Tyre &amp; Autocare'!I109+'Global Marketing'!I109+'Help for Heroes'!I109+'Hopback Brewery'!I109+Hydor!I109+'Jacqui Elkins Bookkeeping'!I109+'Jetting Systems'!I109+Kitigawa!I109+'Priority Mailing'!I109+SCWSS!I109+'Skinner &amp; Osment'!I109+'Sports Online'!I109+'Wilton Wholefoods'!I109+Revive!I109</f>
        <v>4</v>
      </c>
      <c r="M109" s="61">
        <f>'3663'!J109+Airpress!J109+DHAP!J109+Doccombe!J109+'Downton Brewery'!J109+'Downton Joinery'!J109+'Downton Tyre &amp; Autocare'!J109+'Global Marketing'!J109+'Help for Heroes'!J109+'Hopback Brewery'!J109+Hydor!J109+'Jacqui Elkins Bookkeeping'!J109+'Jetting Systems'!J109+Kitigawa!J109+'Priority Mailing'!J109+SCWSS!J109+'Skinner &amp; Osment'!J109+'Sports Online'!J109+'Wilton Wholefoods'!J109+Revive!J109</f>
        <v>3</v>
      </c>
      <c r="N109" s="61">
        <f>'3663'!K109+Airpress!K109+DHAP!K109+Doccombe!K109+'Downton Brewery'!K109+'Downton Joinery'!K109+'Downton Tyre &amp; Autocare'!K109+'Global Marketing'!K109+'Help for Heroes'!K109+'Hopback Brewery'!K109+Hydor!K109+'Jacqui Elkins Bookkeeping'!K109+'Jetting Systems'!K109+Kitigawa!K109+'Priority Mailing'!K109+SCWSS!K109+'Skinner &amp; Osment'!K109+'Sports Online'!K109+'Wilton Wholefoods'!K109+Revive!K109</f>
        <v>18</v>
      </c>
      <c r="O109" s="61">
        <f>'3663'!L109+Airpress!L109+DHAP!L109+Doccombe!L109+'Downton Brewery'!L109+'Downton Joinery'!L109+'Downton Tyre &amp; Autocare'!L109+'Global Marketing'!L109+'Help for Heroes'!L109+'Hopback Brewery'!L109+Hydor!L109+'Jacqui Elkins Bookkeeping'!L109+'Jetting Systems'!L109+Kitigawa!L109+'Priority Mailing'!L109+SCWSS!L109+'Skinner &amp; Osment'!L109+'Sports Online'!L109+'Wilton Wholefoods'!L109+Revive!L109</f>
        <v>90</v>
      </c>
      <c r="P109" s="35"/>
      <c r="Q109" s="159">
        <f>SUM(L109:P109)</f>
        <v>115</v>
      </c>
      <c r="R109" s="159">
        <f>SUM(L109:N109)</f>
        <v>25</v>
      </c>
      <c r="S109" s="213">
        <f>R109/$L$11</f>
        <v>0.15432098765432098</v>
      </c>
      <c r="T109" s="54"/>
      <c r="U109" s="61">
        <f t="shared" ref="U109:U117" si="32">C109+L109</f>
        <v>12</v>
      </c>
      <c r="V109" s="61">
        <f t="shared" ref="V109:V117" si="33">D109+M109</f>
        <v>4</v>
      </c>
      <c r="W109" s="61">
        <f t="shared" ref="W109:W117" si="34">E109+N109</f>
        <v>27</v>
      </c>
      <c r="X109" s="61">
        <f t="shared" ref="X109:X117" si="35">F109+O109</f>
        <v>100</v>
      </c>
      <c r="Y109" s="35"/>
      <c r="Z109" s="214">
        <f t="shared" ref="Z109:Z116" si="36">SUM(U109:Y109)</f>
        <v>143</v>
      </c>
      <c r="AA109" s="214">
        <f>SUM(U109:W109)</f>
        <v>43</v>
      </c>
      <c r="AB109" s="216">
        <f>AA109/$U$11</f>
        <v>0.22051282051282051</v>
      </c>
    </row>
    <row r="110" spans="1:28" ht="15" x14ac:dyDescent="0.25">
      <c r="A110" s="30"/>
      <c r="B110" s="31" t="s">
        <v>158</v>
      </c>
      <c r="C110" s="61">
        <f>'3663'!C110+Airpress!C110+DHAP!C110+Doccombe!C110+'Downton Brewery'!C110+'Downton Joinery'!C110+'Downton Tyre &amp; Autocare'!C110+'Global Marketing'!C110+'Help for Heroes'!C110+'Hopback Brewery'!C110+Hydor!C110+'Jacqui Elkins Bookkeeping'!C110+'Jetting Systems'!C110+Kitigawa!C110+'Priority Mailing'!C110+SCWSS!C110+'Skinner &amp; Osment'!C110+'Sports Online'!C110+'Wilton Wholefoods'!C110+Revive!C110</f>
        <v>2</v>
      </c>
      <c r="D110" s="61">
        <f>'3663'!D110+Airpress!D110+DHAP!D110+Doccombe!D110+'Downton Brewery'!D110+'Downton Joinery'!D110+'Downton Tyre &amp; Autocare'!D110+'Global Marketing'!D110+'Help for Heroes'!D110+'Hopback Brewery'!D110+Hydor!D110+'Jacqui Elkins Bookkeeping'!D110+'Jetting Systems'!D110+Kitigawa!D110+'Priority Mailing'!D110+SCWSS!D110+'Skinner &amp; Osment'!D110+'Sports Online'!D110+'Wilton Wholefoods'!D110+Revive!D110</f>
        <v>1</v>
      </c>
      <c r="E110" s="61">
        <f>'3663'!E110+Airpress!E110+DHAP!E110+Doccombe!E110+'Downton Brewery'!E110+'Downton Joinery'!E110+'Downton Tyre &amp; Autocare'!E110+'Global Marketing'!E110+'Help for Heroes'!E110+'Hopback Brewery'!E110+Hydor!E110+'Jacqui Elkins Bookkeeping'!E110+'Jetting Systems'!E110+Kitigawa!E110+'Priority Mailing'!E110+SCWSS!E110+'Skinner &amp; Osment'!E110+'Sports Online'!E110+'Wilton Wholefoods'!E110+Revive!E110</f>
        <v>13</v>
      </c>
      <c r="F110" s="61">
        <f>'3663'!F110+Airpress!F110+DHAP!F110+Doccombe!F110+'Downton Brewery'!F110+'Downton Joinery'!F110+'Downton Tyre &amp; Autocare'!F110+'Global Marketing'!F110+'Help for Heroes'!F110+'Hopback Brewery'!F110+Hydor!F110+'Jacqui Elkins Bookkeeping'!F110+'Jetting Systems'!F110+Kitigawa!F110+'Priority Mailing'!F110+SCWSS!F110+'Skinner &amp; Osment'!F110+'Sports Online'!F110+'Wilton Wholefoods'!F110+Revive!F110</f>
        <v>5</v>
      </c>
      <c r="G110" s="159"/>
      <c r="H110" s="159">
        <f t="shared" ref="H110:H116" si="37">SUM(C110:G110)</f>
        <v>21</v>
      </c>
      <c r="I110" s="159">
        <f t="shared" ref="I110:I116" si="38">SUM(C110:E110)</f>
        <v>16</v>
      </c>
      <c r="J110" s="213">
        <f t="shared" ref="J110:J116" si="39">I110/$C$10</f>
        <v>0.48484848484848486</v>
      </c>
      <c r="K110" s="54"/>
      <c r="L110" s="61">
        <f>'3663'!I110+Airpress!I110+DHAP!I110+Doccombe!I110+'Downton Brewery'!I110+'Downton Joinery'!I110+'Downton Tyre &amp; Autocare'!I110+'Global Marketing'!I110+'Help for Heroes'!I110+'Hopback Brewery'!I110+Hydor!I110+'Jacqui Elkins Bookkeeping'!I110+'Jetting Systems'!I110+Kitigawa!I110+'Priority Mailing'!I110+SCWSS!I110+'Skinner &amp; Osment'!I110+'Sports Online'!I110+'Wilton Wholefoods'!I110+Revive!I110</f>
        <v>6</v>
      </c>
      <c r="M110" s="61">
        <f>'3663'!J110+Airpress!J110+DHAP!J110+Doccombe!J110+'Downton Brewery'!J110+'Downton Joinery'!J110+'Downton Tyre &amp; Autocare'!J110+'Global Marketing'!J110+'Help for Heroes'!J110+'Hopback Brewery'!J110+Hydor!J110+'Jacqui Elkins Bookkeeping'!J110+'Jetting Systems'!J110+Kitigawa!J110+'Priority Mailing'!J110+SCWSS!J110+'Skinner &amp; Osment'!J110+'Sports Online'!J110+'Wilton Wholefoods'!J110+Revive!J110</f>
        <v>6</v>
      </c>
      <c r="N110" s="61">
        <f>'3663'!K110+Airpress!K110+DHAP!K110+Doccombe!K110+'Downton Brewery'!K110+'Downton Joinery'!K110+'Downton Tyre &amp; Autocare'!K110+'Global Marketing'!K110+'Help for Heroes'!K110+'Hopback Brewery'!K110+Hydor!K110+'Jacqui Elkins Bookkeeping'!K110+'Jetting Systems'!K110+Kitigawa!K110+'Priority Mailing'!K110+SCWSS!K110+'Skinner &amp; Osment'!K110+'Sports Online'!K110+'Wilton Wholefoods'!K110+Revive!K110</f>
        <v>55</v>
      </c>
      <c r="O110" s="61">
        <f>'3663'!L110+Airpress!L110+DHAP!L110+Doccombe!L110+'Downton Brewery'!L110+'Downton Joinery'!L110+'Downton Tyre &amp; Autocare'!L110+'Global Marketing'!L110+'Help for Heroes'!L110+'Hopback Brewery'!L110+Hydor!L110+'Jacqui Elkins Bookkeeping'!L110+'Jetting Systems'!L110+Kitigawa!L110+'Priority Mailing'!L110+SCWSS!L110+'Skinner &amp; Osment'!L110+'Sports Online'!L110+'Wilton Wholefoods'!L110+Revive!L110</f>
        <v>52</v>
      </c>
      <c r="P110" s="35"/>
      <c r="Q110" s="159">
        <f t="shared" ref="Q110:Q116" si="40">SUM(L110:P110)</f>
        <v>119</v>
      </c>
      <c r="R110" s="159">
        <f t="shared" ref="R110:R116" si="41">SUM(L110:N110)</f>
        <v>67</v>
      </c>
      <c r="S110" s="213">
        <f t="shared" ref="S110:S116" si="42">R110/$L$11</f>
        <v>0.41358024691358025</v>
      </c>
      <c r="T110" s="54"/>
      <c r="U110" s="61">
        <f t="shared" si="32"/>
        <v>8</v>
      </c>
      <c r="V110" s="61">
        <f t="shared" si="33"/>
        <v>7</v>
      </c>
      <c r="W110" s="61">
        <f t="shared" si="34"/>
        <v>68</v>
      </c>
      <c r="X110" s="61">
        <f t="shared" si="35"/>
        <v>57</v>
      </c>
      <c r="Y110" s="35"/>
      <c r="Z110" s="214">
        <f t="shared" si="36"/>
        <v>140</v>
      </c>
      <c r="AA110" s="214">
        <f t="shared" ref="AA110:AA116" si="43">SUM(U110:W110)</f>
        <v>83</v>
      </c>
      <c r="AB110" s="216">
        <f t="shared" ref="AB110:AB116" si="44">AA110/$U$11</f>
        <v>0.42564102564102563</v>
      </c>
    </row>
    <row r="111" spans="1:28" ht="15" x14ac:dyDescent="0.25">
      <c r="A111" s="30"/>
      <c r="B111" s="31" t="s">
        <v>159</v>
      </c>
      <c r="C111" s="61">
        <f>'3663'!C111+Airpress!C111+DHAP!C111+Doccombe!C111+'Downton Brewery'!C111+'Downton Joinery'!C111+'Downton Tyre &amp; Autocare'!C111+'Global Marketing'!C111+'Help for Heroes'!C111+'Hopback Brewery'!C111+Hydor!C111+'Jacqui Elkins Bookkeeping'!C111+'Jetting Systems'!C111+Kitigawa!C111+'Priority Mailing'!C111+SCWSS!C111+'Skinner &amp; Osment'!C111+'Sports Online'!C111+'Wilton Wholefoods'!C111+Revive!C111</f>
        <v>9</v>
      </c>
      <c r="D111" s="61">
        <f>'3663'!D111+Airpress!D111+DHAP!D111+Doccombe!D111+'Downton Brewery'!D111+'Downton Joinery'!D111+'Downton Tyre &amp; Autocare'!D111+'Global Marketing'!D111+'Help for Heroes'!D111+'Hopback Brewery'!D111+Hydor!D111+'Jacqui Elkins Bookkeeping'!D111+'Jetting Systems'!D111+Kitigawa!D111+'Priority Mailing'!D111+SCWSS!D111+'Skinner &amp; Osment'!D111+'Sports Online'!D111+'Wilton Wholefoods'!D111+Revive!D111</f>
        <v>9</v>
      </c>
      <c r="E111" s="61">
        <f>'3663'!E111+Airpress!E111+DHAP!E111+Doccombe!E111+'Downton Brewery'!E111+'Downton Joinery'!E111+'Downton Tyre &amp; Autocare'!E111+'Global Marketing'!E111+'Help for Heroes'!E111+'Hopback Brewery'!E111+Hydor!E111+'Jacqui Elkins Bookkeeping'!E111+'Jetting Systems'!E111+Kitigawa!E111+'Priority Mailing'!E111+SCWSS!E111+'Skinner &amp; Osment'!E111+'Sports Online'!E111+'Wilton Wholefoods'!E111+Revive!E111</f>
        <v>9</v>
      </c>
      <c r="F111" s="61">
        <f>'3663'!F111+Airpress!F111+DHAP!F111+Doccombe!F111+'Downton Brewery'!F111+'Downton Joinery'!F111+'Downton Tyre &amp; Autocare'!F111+'Global Marketing'!F111+'Help for Heroes'!F111+'Hopback Brewery'!F111+Hydor!F111+'Jacqui Elkins Bookkeeping'!F111+'Jetting Systems'!F111+Kitigawa!F111+'Priority Mailing'!F111+SCWSS!F111+'Skinner &amp; Osment'!F111+'Sports Online'!F111+'Wilton Wholefoods'!F111+Revive!F111</f>
        <v>2</v>
      </c>
      <c r="G111" s="159"/>
      <c r="H111" s="159">
        <f t="shared" si="37"/>
        <v>29</v>
      </c>
      <c r="I111" s="159">
        <f t="shared" si="38"/>
        <v>27</v>
      </c>
      <c r="J111" s="213">
        <f t="shared" si="39"/>
        <v>0.81818181818181823</v>
      </c>
      <c r="K111" s="54"/>
      <c r="L111" s="61">
        <f>'3663'!I111+Airpress!I111+DHAP!I111+Doccombe!I111+'Downton Brewery'!I111+'Downton Joinery'!I111+'Downton Tyre &amp; Autocare'!I111+'Global Marketing'!I111+'Help for Heroes'!I111+'Hopback Brewery'!I111+Hydor!I111+'Jacqui Elkins Bookkeeping'!I111+'Jetting Systems'!I111+Kitigawa!I111+'Priority Mailing'!I111+SCWSS!I111+'Skinner &amp; Osment'!I111+'Sports Online'!I111+'Wilton Wholefoods'!I111+Revive!I111</f>
        <v>19</v>
      </c>
      <c r="M111" s="61">
        <f>'3663'!J111+Airpress!J111+DHAP!J111+Doccombe!J111+'Downton Brewery'!J111+'Downton Joinery'!J111+'Downton Tyre &amp; Autocare'!J111+'Global Marketing'!J111+'Help for Heroes'!J111+'Hopback Brewery'!J111+Hydor!J111+'Jacqui Elkins Bookkeeping'!J111+'Jetting Systems'!J111+Kitigawa!J111+'Priority Mailing'!J111+SCWSS!J111+'Skinner &amp; Osment'!J111+'Sports Online'!J111+'Wilton Wholefoods'!J111+Revive!J111</f>
        <v>20</v>
      </c>
      <c r="N111" s="61">
        <f>'3663'!K111+Airpress!K111+DHAP!K111+Doccombe!K111+'Downton Brewery'!K111+'Downton Joinery'!K111+'Downton Tyre &amp; Autocare'!K111+'Global Marketing'!K111+'Help for Heroes'!K111+'Hopback Brewery'!K111+Hydor!K111+'Jacqui Elkins Bookkeeping'!K111+'Jetting Systems'!K111+Kitigawa!K111+'Priority Mailing'!K111+SCWSS!K111+'Skinner &amp; Osment'!K111+'Sports Online'!K111+'Wilton Wholefoods'!K111+Revive!K111</f>
        <v>41</v>
      </c>
      <c r="O111" s="61">
        <f>'3663'!L111+Airpress!L111+DHAP!L111+Doccombe!L111+'Downton Brewery'!L111+'Downton Joinery'!L111+'Downton Tyre &amp; Autocare'!L111+'Global Marketing'!L111+'Help for Heroes'!L111+'Hopback Brewery'!L111+Hydor!L111+'Jacqui Elkins Bookkeeping'!L111+'Jetting Systems'!L111+Kitigawa!L111+'Priority Mailing'!L111+SCWSS!L111+'Skinner &amp; Osment'!L111+'Sports Online'!L111+'Wilton Wholefoods'!L111+Revive!L111</f>
        <v>50</v>
      </c>
      <c r="P111" s="35"/>
      <c r="Q111" s="159">
        <f t="shared" si="40"/>
        <v>130</v>
      </c>
      <c r="R111" s="159">
        <f t="shared" si="41"/>
        <v>80</v>
      </c>
      <c r="S111" s="213">
        <f t="shared" si="42"/>
        <v>0.49382716049382713</v>
      </c>
      <c r="T111" s="54"/>
      <c r="U111" s="61">
        <f t="shared" si="32"/>
        <v>28</v>
      </c>
      <c r="V111" s="61">
        <f t="shared" si="33"/>
        <v>29</v>
      </c>
      <c r="W111" s="61">
        <f t="shared" si="34"/>
        <v>50</v>
      </c>
      <c r="X111" s="61">
        <f t="shared" si="35"/>
        <v>52</v>
      </c>
      <c r="Y111" s="35"/>
      <c r="Z111" s="214">
        <f t="shared" si="36"/>
        <v>159</v>
      </c>
      <c r="AA111" s="214">
        <f t="shared" si="43"/>
        <v>107</v>
      </c>
      <c r="AB111" s="216">
        <f t="shared" si="44"/>
        <v>0.54871794871794877</v>
      </c>
    </row>
    <row r="112" spans="1:28" ht="15" x14ac:dyDescent="0.25">
      <c r="A112" s="30"/>
      <c r="B112" s="31" t="s">
        <v>160</v>
      </c>
      <c r="C112" s="61">
        <f>'3663'!C112+Airpress!C112+DHAP!C112+Doccombe!C112+'Downton Brewery'!C112+'Downton Joinery'!C112+'Downton Tyre &amp; Autocare'!C112+'Global Marketing'!C112+'Help for Heroes'!C112+'Hopback Brewery'!C112+Hydor!C112+'Jacqui Elkins Bookkeeping'!C112+'Jetting Systems'!C112+Kitigawa!C112+'Priority Mailing'!C112+SCWSS!C112+'Skinner &amp; Osment'!C112+'Sports Online'!C112+'Wilton Wholefoods'!C112+Revive!C112</f>
        <v>24</v>
      </c>
      <c r="D112" s="61">
        <f>'3663'!D112+Airpress!D112+DHAP!D112+Doccombe!D112+'Downton Brewery'!D112+'Downton Joinery'!D112+'Downton Tyre &amp; Autocare'!D112+'Global Marketing'!D112+'Help for Heroes'!D112+'Hopback Brewery'!D112+Hydor!D112+'Jacqui Elkins Bookkeeping'!D112+'Jetting Systems'!D112+Kitigawa!D112+'Priority Mailing'!D112+SCWSS!D112+'Skinner &amp; Osment'!D112+'Sports Online'!D112+'Wilton Wholefoods'!D112+Revive!D112</f>
        <v>3</v>
      </c>
      <c r="E112" s="61">
        <f>'3663'!E112+Airpress!E112+DHAP!E112+Doccombe!E112+'Downton Brewery'!E112+'Downton Joinery'!E112+'Downton Tyre &amp; Autocare'!E112+'Global Marketing'!E112+'Help for Heroes'!E112+'Hopback Brewery'!E112+Hydor!E112+'Jacqui Elkins Bookkeeping'!E112+'Jetting Systems'!E112+Kitigawa!E112+'Priority Mailing'!E112+SCWSS!E112+'Skinner &amp; Osment'!E112+'Sports Online'!E112+'Wilton Wholefoods'!E112+Revive!E112</f>
        <v>5</v>
      </c>
      <c r="F112" s="61">
        <f>'3663'!F112+Airpress!F112+DHAP!F112+Doccombe!F112+'Downton Brewery'!F112+'Downton Joinery'!F112+'Downton Tyre &amp; Autocare'!F112+'Global Marketing'!F112+'Help for Heroes'!F112+'Hopback Brewery'!F112+Hydor!F112+'Jacqui Elkins Bookkeeping'!F112+'Jetting Systems'!F112+Kitigawa!F112+'Priority Mailing'!F112+SCWSS!F112+'Skinner &amp; Osment'!F112+'Sports Online'!F112+'Wilton Wholefoods'!F112+Revive!F112</f>
        <v>0</v>
      </c>
      <c r="G112" s="159"/>
      <c r="H112" s="159">
        <f t="shared" si="37"/>
        <v>32</v>
      </c>
      <c r="I112" s="159">
        <f t="shared" si="38"/>
        <v>32</v>
      </c>
      <c r="J112" s="213">
        <f t="shared" si="39"/>
        <v>0.96969696969696972</v>
      </c>
      <c r="K112" s="54"/>
      <c r="L112" s="61">
        <f>'3663'!I112+Airpress!I112+DHAP!I112+Doccombe!I112+'Downton Brewery'!I112+'Downton Joinery'!I112+'Downton Tyre &amp; Autocare'!I112+'Global Marketing'!I112+'Help for Heroes'!I112+'Hopback Brewery'!I112+Hydor!I112+'Jacqui Elkins Bookkeeping'!I112+'Jetting Systems'!I112+Kitigawa!I112+'Priority Mailing'!I112+SCWSS!I112+'Skinner &amp; Osment'!I112+'Sports Online'!I112+'Wilton Wholefoods'!I112+Revive!I112</f>
        <v>46</v>
      </c>
      <c r="M112" s="61">
        <f>'3663'!J112+Airpress!J112+DHAP!J112+Doccombe!J112+'Downton Brewery'!J112+'Downton Joinery'!J112+'Downton Tyre &amp; Autocare'!J112+'Global Marketing'!J112+'Help for Heroes'!J112+'Hopback Brewery'!J112+Hydor!J112+'Jacqui Elkins Bookkeeping'!J112+'Jetting Systems'!J112+Kitigawa!J112+'Priority Mailing'!J112+SCWSS!J112+'Skinner &amp; Osment'!J112+'Sports Online'!J112+'Wilton Wholefoods'!J112+Revive!J112</f>
        <v>24</v>
      </c>
      <c r="N112" s="61">
        <f>'3663'!K112+Airpress!K112+DHAP!K112+Doccombe!K112+'Downton Brewery'!K112+'Downton Joinery'!K112+'Downton Tyre &amp; Autocare'!K112+'Global Marketing'!K112+'Help for Heroes'!K112+'Hopback Brewery'!K112+Hydor!K112+'Jacqui Elkins Bookkeeping'!K112+'Jetting Systems'!K112+Kitigawa!K112+'Priority Mailing'!K112+SCWSS!K112+'Skinner &amp; Osment'!K112+'Sports Online'!K112+'Wilton Wholefoods'!K112+Revive!K112</f>
        <v>47</v>
      </c>
      <c r="O112" s="61">
        <f>'3663'!L112+Airpress!L112+DHAP!L112+Doccombe!L112+'Downton Brewery'!L112+'Downton Joinery'!L112+'Downton Tyre &amp; Autocare'!L112+'Global Marketing'!L112+'Help for Heroes'!L112+'Hopback Brewery'!L112+Hydor!L112+'Jacqui Elkins Bookkeeping'!L112+'Jetting Systems'!L112+Kitigawa!L112+'Priority Mailing'!L112+SCWSS!L112+'Skinner &amp; Osment'!L112+'Sports Online'!L112+'Wilton Wholefoods'!L112+Revive!L112</f>
        <v>22</v>
      </c>
      <c r="P112" s="35"/>
      <c r="Q112" s="159">
        <f t="shared" si="40"/>
        <v>139</v>
      </c>
      <c r="R112" s="159">
        <f t="shared" si="41"/>
        <v>117</v>
      </c>
      <c r="S112" s="213">
        <f t="shared" si="42"/>
        <v>0.72222222222222221</v>
      </c>
      <c r="T112" s="54"/>
      <c r="U112" s="61">
        <f t="shared" si="32"/>
        <v>70</v>
      </c>
      <c r="V112" s="61">
        <f t="shared" si="33"/>
        <v>27</v>
      </c>
      <c r="W112" s="61">
        <f t="shared" si="34"/>
        <v>52</v>
      </c>
      <c r="X112" s="61">
        <f t="shared" si="35"/>
        <v>22</v>
      </c>
      <c r="Y112" s="35"/>
      <c r="Z112" s="214">
        <f t="shared" si="36"/>
        <v>171</v>
      </c>
      <c r="AA112" s="214">
        <f t="shared" si="43"/>
        <v>149</v>
      </c>
      <c r="AB112" s="216">
        <f t="shared" si="44"/>
        <v>0.76410256410256405</v>
      </c>
    </row>
    <row r="113" spans="1:28" ht="15" x14ac:dyDescent="0.25">
      <c r="A113" s="30"/>
      <c r="B113" s="31" t="s">
        <v>161</v>
      </c>
      <c r="C113" s="61">
        <f>'3663'!C113+Airpress!C113+DHAP!C113+Doccombe!C113+'Downton Brewery'!C113+'Downton Joinery'!C113+'Downton Tyre &amp; Autocare'!C113+'Global Marketing'!C113+'Help for Heroes'!C113+'Hopback Brewery'!C113+Hydor!C113+'Jacqui Elkins Bookkeeping'!C113+'Jetting Systems'!C113+Kitigawa!C113+'Priority Mailing'!C113+SCWSS!C113+'Skinner &amp; Osment'!C113+'Sports Online'!C113+'Wilton Wholefoods'!C113+Revive!C113</f>
        <v>9</v>
      </c>
      <c r="D113" s="61">
        <f>'3663'!D113+Airpress!D113+DHAP!D113+Doccombe!D113+'Downton Brewery'!D113+'Downton Joinery'!D113+'Downton Tyre &amp; Autocare'!D113+'Global Marketing'!D113+'Help for Heroes'!D113+'Hopback Brewery'!D113+Hydor!D113+'Jacqui Elkins Bookkeeping'!D113+'Jetting Systems'!D113+Kitigawa!D113+'Priority Mailing'!D113+SCWSS!D113+'Skinner &amp; Osment'!D113+'Sports Online'!D113+'Wilton Wholefoods'!D113+Revive!D113</f>
        <v>7</v>
      </c>
      <c r="E113" s="61">
        <f>'3663'!E113+Airpress!E113+DHAP!E113+Doccombe!E113+'Downton Brewery'!E113+'Downton Joinery'!E113+'Downton Tyre &amp; Autocare'!E113+'Global Marketing'!E113+'Help for Heroes'!E113+'Hopback Brewery'!E113+Hydor!E113+'Jacqui Elkins Bookkeeping'!E113+'Jetting Systems'!E113+Kitigawa!E113+'Priority Mailing'!E113+SCWSS!E113+'Skinner &amp; Osment'!E113+'Sports Online'!E113+'Wilton Wholefoods'!E113+Revive!E113</f>
        <v>6</v>
      </c>
      <c r="F113" s="61">
        <f>'3663'!F113+Airpress!F113+DHAP!F113+Doccombe!F113+'Downton Brewery'!F113+'Downton Joinery'!F113+'Downton Tyre &amp; Autocare'!F113+'Global Marketing'!F113+'Help for Heroes'!F113+'Hopback Brewery'!F113+Hydor!F113+'Jacqui Elkins Bookkeeping'!F113+'Jetting Systems'!F113+Kitigawa!F113+'Priority Mailing'!F113+SCWSS!F113+'Skinner &amp; Osment'!F113+'Sports Online'!F113+'Wilton Wholefoods'!F113+Revive!F113</f>
        <v>7</v>
      </c>
      <c r="G113" s="159"/>
      <c r="H113" s="159">
        <f t="shared" si="37"/>
        <v>29</v>
      </c>
      <c r="I113" s="159">
        <f t="shared" si="38"/>
        <v>22</v>
      </c>
      <c r="J113" s="213">
        <f t="shared" si="39"/>
        <v>0.66666666666666663</v>
      </c>
      <c r="K113" s="54"/>
      <c r="L113" s="61">
        <f>'3663'!I113+Airpress!I113+DHAP!I113+Doccombe!I113+'Downton Brewery'!I113+'Downton Joinery'!I113+'Downton Tyre &amp; Autocare'!I113+'Global Marketing'!I113+'Help for Heroes'!I113+'Hopback Brewery'!I113+Hydor!I113+'Jacqui Elkins Bookkeeping'!I113+'Jetting Systems'!I113+Kitigawa!I113+'Priority Mailing'!I113+SCWSS!I113+'Skinner &amp; Osment'!I113+'Sports Online'!I113+'Wilton Wholefoods'!I113+Revive!I113</f>
        <v>5</v>
      </c>
      <c r="M113" s="61">
        <f>'3663'!J113+Airpress!J113+DHAP!J113+Doccombe!J113+'Downton Brewery'!J113+'Downton Joinery'!J113+'Downton Tyre &amp; Autocare'!J113+'Global Marketing'!J113+'Help for Heroes'!J113+'Hopback Brewery'!J113+Hydor!J113+'Jacqui Elkins Bookkeeping'!J113+'Jetting Systems'!J113+Kitigawa!J113+'Priority Mailing'!J113+SCWSS!J113+'Skinner &amp; Osment'!J113+'Sports Online'!J113+'Wilton Wholefoods'!J113+Revive!J113</f>
        <v>10</v>
      </c>
      <c r="N113" s="61">
        <f>'3663'!K113+Airpress!K113+DHAP!K113+Doccombe!K113+'Downton Brewery'!K113+'Downton Joinery'!K113+'Downton Tyre &amp; Autocare'!K113+'Global Marketing'!K113+'Help for Heroes'!K113+'Hopback Brewery'!K113+Hydor!K113+'Jacqui Elkins Bookkeeping'!K113+'Jetting Systems'!K113+Kitigawa!K113+'Priority Mailing'!K113+SCWSS!K113+'Skinner &amp; Osment'!K113+'Sports Online'!K113+'Wilton Wholefoods'!K113+Revive!K113</f>
        <v>35</v>
      </c>
      <c r="O113" s="61">
        <f>'3663'!L113+Airpress!L113+DHAP!L113+Doccombe!L113+'Downton Brewery'!L113+'Downton Joinery'!L113+'Downton Tyre &amp; Autocare'!L113+'Global Marketing'!L113+'Help for Heroes'!L113+'Hopback Brewery'!L113+Hydor!L113+'Jacqui Elkins Bookkeeping'!L113+'Jetting Systems'!L113+Kitigawa!L113+'Priority Mailing'!L113+SCWSS!L113+'Skinner &amp; Osment'!L113+'Sports Online'!L113+'Wilton Wholefoods'!L113+Revive!L113</f>
        <v>70</v>
      </c>
      <c r="P113" s="35"/>
      <c r="Q113" s="159">
        <f t="shared" si="40"/>
        <v>120</v>
      </c>
      <c r="R113" s="159">
        <f t="shared" si="41"/>
        <v>50</v>
      </c>
      <c r="S113" s="213">
        <f t="shared" si="42"/>
        <v>0.30864197530864196</v>
      </c>
      <c r="T113" s="54"/>
      <c r="U113" s="61">
        <f t="shared" si="32"/>
        <v>14</v>
      </c>
      <c r="V113" s="61">
        <f t="shared" si="33"/>
        <v>17</v>
      </c>
      <c r="W113" s="61">
        <f t="shared" si="34"/>
        <v>41</v>
      </c>
      <c r="X113" s="61">
        <f t="shared" si="35"/>
        <v>77</v>
      </c>
      <c r="Y113" s="35"/>
      <c r="Z113" s="214">
        <f t="shared" si="36"/>
        <v>149</v>
      </c>
      <c r="AA113" s="214">
        <f t="shared" si="43"/>
        <v>72</v>
      </c>
      <c r="AB113" s="216">
        <f t="shared" si="44"/>
        <v>0.36923076923076925</v>
      </c>
    </row>
    <row r="114" spans="1:28" ht="30" x14ac:dyDescent="0.25">
      <c r="A114" s="30"/>
      <c r="B114" s="31" t="s">
        <v>162</v>
      </c>
      <c r="C114" s="61">
        <f>'3663'!C114+Airpress!C114+DHAP!C114+Doccombe!C114+'Downton Brewery'!C114+'Downton Joinery'!C114+'Downton Tyre &amp; Autocare'!C114+'Global Marketing'!C114+'Help for Heroes'!C114+'Hopback Brewery'!C114+Hydor!C114+'Jacqui Elkins Bookkeeping'!C114+'Jetting Systems'!C114+Kitigawa!C114+'Priority Mailing'!C114+SCWSS!C114+'Skinner &amp; Osment'!C114+'Sports Online'!C114+'Wilton Wholefoods'!C114+Revive!C114</f>
        <v>4</v>
      </c>
      <c r="D114" s="61">
        <f>'3663'!D114+Airpress!D114+DHAP!D114+Doccombe!D114+'Downton Brewery'!D114+'Downton Joinery'!D114+'Downton Tyre &amp; Autocare'!D114+'Global Marketing'!D114+'Help for Heroes'!D114+'Hopback Brewery'!D114+Hydor!D114+'Jacqui Elkins Bookkeeping'!D114+'Jetting Systems'!D114+Kitigawa!D114+'Priority Mailing'!D114+SCWSS!D114+'Skinner &amp; Osment'!D114+'Sports Online'!D114+'Wilton Wholefoods'!D114+Revive!D114</f>
        <v>7</v>
      </c>
      <c r="E114" s="61">
        <f>'3663'!E114+Airpress!E114+DHAP!E114+Doccombe!E114+'Downton Brewery'!E114+'Downton Joinery'!E114+'Downton Tyre &amp; Autocare'!E114+'Global Marketing'!E114+'Help for Heroes'!E114+'Hopback Brewery'!E114+Hydor!E114+'Jacqui Elkins Bookkeeping'!E114+'Jetting Systems'!E114+Kitigawa!E114+'Priority Mailing'!E114+SCWSS!E114+'Skinner &amp; Osment'!E114+'Sports Online'!E114+'Wilton Wholefoods'!E114+Revive!E114</f>
        <v>11</v>
      </c>
      <c r="F114" s="61">
        <f>'3663'!F114+Airpress!F114+DHAP!F114+Doccombe!F114+'Downton Brewery'!F114+'Downton Joinery'!F114+'Downton Tyre &amp; Autocare'!F114+'Global Marketing'!F114+'Help for Heroes'!F114+'Hopback Brewery'!F114+Hydor!F114+'Jacqui Elkins Bookkeeping'!F114+'Jetting Systems'!F114+Kitigawa!F114+'Priority Mailing'!F114+SCWSS!F114+'Skinner &amp; Osment'!F114+'Sports Online'!F114+'Wilton Wholefoods'!F114+Revive!F114</f>
        <v>6</v>
      </c>
      <c r="G114" s="159"/>
      <c r="H114" s="159">
        <f t="shared" si="37"/>
        <v>28</v>
      </c>
      <c r="I114" s="159">
        <f t="shared" si="38"/>
        <v>22</v>
      </c>
      <c r="J114" s="213">
        <f t="shared" si="39"/>
        <v>0.66666666666666663</v>
      </c>
      <c r="K114" s="54"/>
      <c r="L114" s="61">
        <f>'3663'!I114+Airpress!I114+DHAP!I114+Doccombe!I114+'Downton Brewery'!I114+'Downton Joinery'!I114+'Downton Tyre &amp; Autocare'!I114+'Global Marketing'!I114+'Help for Heroes'!I114+'Hopback Brewery'!I114+Hydor!I114+'Jacqui Elkins Bookkeeping'!I114+'Jetting Systems'!I114+Kitigawa!I114+'Priority Mailing'!I114+SCWSS!I114+'Skinner &amp; Osment'!I114+'Sports Online'!I114+'Wilton Wholefoods'!I114+Revive!I114</f>
        <v>1</v>
      </c>
      <c r="M114" s="61">
        <f>'3663'!J114+Airpress!J114+DHAP!J114+Doccombe!J114+'Downton Brewery'!J114+'Downton Joinery'!J114+'Downton Tyre &amp; Autocare'!J114+'Global Marketing'!J114+'Help for Heroes'!J114+'Hopback Brewery'!J114+Hydor!J114+'Jacqui Elkins Bookkeeping'!J114+'Jetting Systems'!J114+Kitigawa!J114+'Priority Mailing'!J114+SCWSS!J114+'Skinner &amp; Osment'!J114+'Sports Online'!J114+'Wilton Wholefoods'!J114+Revive!J114</f>
        <v>4</v>
      </c>
      <c r="N114" s="61">
        <f>'3663'!K114+Airpress!K114+DHAP!K114+Doccombe!K114+'Downton Brewery'!K114+'Downton Joinery'!K114+'Downton Tyre &amp; Autocare'!K114+'Global Marketing'!K114+'Help for Heroes'!K114+'Hopback Brewery'!K114+Hydor!K114+'Jacqui Elkins Bookkeeping'!K114+'Jetting Systems'!K114+Kitigawa!K114+'Priority Mailing'!K114+SCWSS!K114+'Skinner &amp; Osment'!K114+'Sports Online'!K114+'Wilton Wholefoods'!K114+Revive!K114</f>
        <v>37</v>
      </c>
      <c r="O114" s="61">
        <f>'3663'!L114+Airpress!L114+DHAP!L114+Doccombe!L114+'Downton Brewery'!L114+'Downton Joinery'!L114+'Downton Tyre &amp; Autocare'!L114+'Global Marketing'!L114+'Help for Heroes'!L114+'Hopback Brewery'!L114+Hydor!L114+'Jacqui Elkins Bookkeeping'!L114+'Jetting Systems'!L114+Kitigawa!L114+'Priority Mailing'!L114+SCWSS!L114+'Skinner &amp; Osment'!L114+'Sports Online'!L114+'Wilton Wholefoods'!L114+Revive!L114</f>
        <v>78</v>
      </c>
      <c r="P114" s="35"/>
      <c r="Q114" s="159">
        <f t="shared" si="40"/>
        <v>120</v>
      </c>
      <c r="R114" s="159">
        <f t="shared" si="41"/>
        <v>42</v>
      </c>
      <c r="S114" s="213">
        <f t="shared" si="42"/>
        <v>0.25925925925925924</v>
      </c>
      <c r="T114" s="54"/>
      <c r="U114" s="61">
        <f t="shared" si="32"/>
        <v>5</v>
      </c>
      <c r="V114" s="61">
        <f t="shared" si="33"/>
        <v>11</v>
      </c>
      <c r="W114" s="61">
        <f t="shared" si="34"/>
        <v>48</v>
      </c>
      <c r="X114" s="61">
        <f t="shared" si="35"/>
        <v>84</v>
      </c>
      <c r="Y114" s="35"/>
      <c r="Z114" s="214">
        <f t="shared" si="36"/>
        <v>148</v>
      </c>
      <c r="AA114" s="214">
        <f t="shared" si="43"/>
        <v>64</v>
      </c>
      <c r="AB114" s="216">
        <f t="shared" si="44"/>
        <v>0.3282051282051282</v>
      </c>
    </row>
    <row r="115" spans="1:28" ht="15" x14ac:dyDescent="0.25">
      <c r="A115" s="30"/>
      <c r="B115" s="31" t="s">
        <v>163</v>
      </c>
      <c r="C115" s="61">
        <f>'3663'!C115+Airpress!C115+DHAP!C115+Doccombe!C115+'Downton Brewery'!C115+'Downton Joinery'!C115+'Downton Tyre &amp; Autocare'!C115+'Global Marketing'!C115+'Help for Heroes'!C115+'Hopback Brewery'!C115+Hydor!C115+'Jacqui Elkins Bookkeeping'!C115+'Jetting Systems'!C115+Kitigawa!C115+'Priority Mailing'!C115+SCWSS!C115+'Skinner &amp; Osment'!C115+'Sports Online'!C115+'Wilton Wholefoods'!C115+Revive!C115</f>
        <v>9</v>
      </c>
      <c r="D115" s="61">
        <f>'3663'!D115+Airpress!D115+DHAP!D115+Doccombe!D115+'Downton Brewery'!D115+'Downton Joinery'!D115+'Downton Tyre &amp; Autocare'!D115+'Global Marketing'!D115+'Help for Heroes'!D115+'Hopback Brewery'!D115+Hydor!D115+'Jacqui Elkins Bookkeeping'!D115+'Jetting Systems'!D115+Kitigawa!D115+'Priority Mailing'!D115+SCWSS!D115+'Skinner &amp; Osment'!D115+'Sports Online'!D115+'Wilton Wholefoods'!D115+Revive!D115</f>
        <v>9</v>
      </c>
      <c r="E115" s="61">
        <f>'3663'!E115+Airpress!E115+DHAP!E115+Doccombe!E115+'Downton Brewery'!E115+'Downton Joinery'!E115+'Downton Tyre &amp; Autocare'!E115+'Global Marketing'!E115+'Help for Heroes'!E115+'Hopback Brewery'!E115+Hydor!E115+'Jacqui Elkins Bookkeeping'!E115+'Jetting Systems'!E115+Kitigawa!E115+'Priority Mailing'!E115+SCWSS!E115+'Skinner &amp; Osment'!E115+'Sports Online'!E115+'Wilton Wholefoods'!E115+Revive!E115</f>
        <v>11</v>
      </c>
      <c r="F115" s="61">
        <f>'3663'!F115+Airpress!F115+DHAP!F115+Doccombe!F115+'Downton Brewery'!F115+'Downton Joinery'!F115+'Downton Tyre &amp; Autocare'!F115+'Global Marketing'!F115+'Help for Heroes'!F115+'Hopback Brewery'!F115+Hydor!F115+'Jacqui Elkins Bookkeeping'!F115+'Jetting Systems'!F115+Kitigawa!F115+'Priority Mailing'!F115+SCWSS!F115+'Skinner &amp; Osment'!F115+'Sports Online'!F115+'Wilton Wholefoods'!F115+Revive!F115</f>
        <v>2</v>
      </c>
      <c r="G115" s="159"/>
      <c r="H115" s="159">
        <f t="shared" si="37"/>
        <v>31</v>
      </c>
      <c r="I115" s="159">
        <f t="shared" si="38"/>
        <v>29</v>
      </c>
      <c r="J115" s="213">
        <f t="shared" si="39"/>
        <v>0.87878787878787878</v>
      </c>
      <c r="K115" s="54"/>
      <c r="L115" s="61">
        <f>'3663'!I115+Airpress!I115+DHAP!I115+Doccombe!I115+'Downton Brewery'!I115+'Downton Joinery'!I115+'Downton Tyre &amp; Autocare'!I115+'Global Marketing'!I115+'Help for Heroes'!I115+'Hopback Brewery'!I115+Hydor!I115+'Jacqui Elkins Bookkeeping'!I115+'Jetting Systems'!I115+Kitigawa!I115+'Priority Mailing'!I115+SCWSS!I115+'Skinner &amp; Osment'!I115+'Sports Online'!I115+'Wilton Wholefoods'!I115+Revive!I115</f>
        <v>4</v>
      </c>
      <c r="M115" s="61">
        <f>'3663'!J115+Airpress!J115+DHAP!J115+Doccombe!J115+'Downton Brewery'!J115+'Downton Joinery'!J115+'Downton Tyre &amp; Autocare'!J115+'Global Marketing'!J115+'Help for Heroes'!J115+'Hopback Brewery'!J115+Hydor!J115+'Jacqui Elkins Bookkeeping'!J115+'Jetting Systems'!J115+Kitigawa!J115+'Priority Mailing'!J115+SCWSS!J115+'Skinner &amp; Osment'!J115+'Sports Online'!J115+'Wilton Wholefoods'!J115+Revive!J115</f>
        <v>12</v>
      </c>
      <c r="N115" s="61">
        <f>'3663'!K115+Airpress!K115+DHAP!K115+Doccombe!K115+'Downton Brewery'!K115+'Downton Joinery'!K115+'Downton Tyre &amp; Autocare'!K115+'Global Marketing'!K115+'Help for Heroes'!K115+'Hopback Brewery'!K115+Hydor!K115+'Jacqui Elkins Bookkeeping'!K115+'Jetting Systems'!K115+Kitigawa!K115+'Priority Mailing'!K115+SCWSS!K115+'Skinner &amp; Osment'!K115+'Sports Online'!K115+'Wilton Wholefoods'!K115+Revive!K115</f>
        <v>66</v>
      </c>
      <c r="O115" s="61">
        <f>'3663'!L115+Airpress!L115+DHAP!L115+Doccombe!L115+'Downton Brewery'!L115+'Downton Joinery'!L115+'Downton Tyre &amp; Autocare'!L115+'Global Marketing'!L115+'Help for Heroes'!L115+'Hopback Brewery'!L115+Hydor!L115+'Jacqui Elkins Bookkeeping'!L115+'Jetting Systems'!L115+Kitigawa!L115+'Priority Mailing'!L115+SCWSS!L115+'Skinner &amp; Osment'!L115+'Sports Online'!L115+'Wilton Wholefoods'!L115+Revive!L115</f>
        <v>43</v>
      </c>
      <c r="P115" s="35"/>
      <c r="Q115" s="159">
        <f t="shared" si="40"/>
        <v>125</v>
      </c>
      <c r="R115" s="159">
        <f t="shared" si="41"/>
        <v>82</v>
      </c>
      <c r="S115" s="213">
        <f t="shared" si="42"/>
        <v>0.50617283950617287</v>
      </c>
      <c r="T115" s="54"/>
      <c r="U115" s="61">
        <f t="shared" si="32"/>
        <v>13</v>
      </c>
      <c r="V115" s="61">
        <f t="shared" si="33"/>
        <v>21</v>
      </c>
      <c r="W115" s="61">
        <f t="shared" si="34"/>
        <v>77</v>
      </c>
      <c r="X115" s="61">
        <f t="shared" si="35"/>
        <v>45</v>
      </c>
      <c r="Y115" s="35"/>
      <c r="Z115" s="214">
        <f t="shared" si="36"/>
        <v>156</v>
      </c>
      <c r="AA115" s="214">
        <f t="shared" si="43"/>
        <v>111</v>
      </c>
      <c r="AB115" s="216">
        <f t="shared" si="44"/>
        <v>0.56923076923076921</v>
      </c>
    </row>
    <row r="116" spans="1:28" ht="15" x14ac:dyDescent="0.25">
      <c r="A116" s="30"/>
      <c r="B116" s="31" t="s">
        <v>164</v>
      </c>
      <c r="C116" s="61">
        <f>'3663'!C116+Airpress!C116+DHAP!C116+Doccombe!C116+'Downton Brewery'!C116+'Downton Joinery'!C116+'Downton Tyre &amp; Autocare'!C116+'Global Marketing'!C116+'Help for Heroes'!C116+'Hopback Brewery'!C116+Hydor!C116+'Jacqui Elkins Bookkeeping'!C116+'Jetting Systems'!C116+Kitigawa!C116+'Priority Mailing'!C116+SCWSS!C116+'Skinner &amp; Osment'!C116+'Sports Online'!C116+'Wilton Wholefoods'!C116+Revive!C116</f>
        <v>0</v>
      </c>
      <c r="D116" s="61">
        <f>'3663'!D116+Airpress!D116+DHAP!D116+Doccombe!D116+'Downton Brewery'!D116+'Downton Joinery'!D116+'Downton Tyre &amp; Autocare'!D116+'Global Marketing'!D116+'Help for Heroes'!D116+'Hopback Brewery'!D116+Hydor!D116+'Jacqui Elkins Bookkeeping'!D116+'Jetting Systems'!D116+Kitigawa!D116+'Priority Mailing'!D116+SCWSS!D116+'Skinner &amp; Osment'!D116+'Sports Online'!D116+'Wilton Wholefoods'!D116+Revive!D116</f>
        <v>2</v>
      </c>
      <c r="E116" s="61">
        <f>'3663'!E116+Airpress!E116+DHAP!E116+Doccombe!E116+'Downton Brewery'!E116+'Downton Joinery'!E116+'Downton Tyre &amp; Autocare'!E116+'Global Marketing'!E116+'Help for Heroes'!E116+'Hopback Brewery'!E116+Hydor!E116+'Jacqui Elkins Bookkeeping'!E116+'Jetting Systems'!E116+Kitigawa!E116+'Priority Mailing'!E116+SCWSS!E116+'Skinner &amp; Osment'!E116+'Sports Online'!E116+'Wilton Wholefoods'!E116+Revive!E116</f>
        <v>27</v>
      </c>
      <c r="F116" s="61">
        <f>'3663'!F116+Airpress!F116+DHAP!F116+Doccombe!F116+'Downton Brewery'!F116+'Downton Joinery'!F116+'Downton Tyre &amp; Autocare'!F116+'Global Marketing'!F116+'Help for Heroes'!F116+'Hopback Brewery'!F116+Hydor!F116+'Jacqui Elkins Bookkeeping'!F116+'Jetting Systems'!F116+Kitigawa!F116+'Priority Mailing'!F116+SCWSS!F116+'Skinner &amp; Osment'!F116+'Sports Online'!F116+'Wilton Wholefoods'!F116+Revive!F116</f>
        <v>2</v>
      </c>
      <c r="G116" s="159"/>
      <c r="H116" s="159">
        <f t="shared" si="37"/>
        <v>31</v>
      </c>
      <c r="I116" s="159">
        <f t="shared" si="38"/>
        <v>29</v>
      </c>
      <c r="J116" s="213">
        <f t="shared" si="39"/>
        <v>0.87878787878787878</v>
      </c>
      <c r="K116" s="54"/>
      <c r="L116" s="61">
        <f>'3663'!I116+Airpress!I116+DHAP!I116+Doccombe!I116+'Downton Brewery'!I116+'Downton Joinery'!I116+'Downton Tyre &amp; Autocare'!I116+'Global Marketing'!I116+'Help for Heroes'!I116+'Hopback Brewery'!I116+Hydor!I116+'Jacqui Elkins Bookkeeping'!I116+'Jetting Systems'!I116+Kitigawa!I116+'Priority Mailing'!I116+SCWSS!I116+'Skinner &amp; Osment'!I116+'Sports Online'!I116+'Wilton Wholefoods'!I116+Revive!I116</f>
        <v>2</v>
      </c>
      <c r="M116" s="61">
        <f>'3663'!J116+Airpress!J116+DHAP!J116+Doccombe!J116+'Downton Brewery'!J116+'Downton Joinery'!J116+'Downton Tyre &amp; Autocare'!J116+'Global Marketing'!J116+'Help for Heroes'!J116+'Hopback Brewery'!J116+Hydor!J116+'Jacqui Elkins Bookkeeping'!J116+'Jetting Systems'!J116+Kitigawa!J116+'Priority Mailing'!J116+SCWSS!J116+'Skinner &amp; Osment'!J116+'Sports Online'!J116+'Wilton Wholefoods'!J116+Revive!J116</f>
        <v>5</v>
      </c>
      <c r="N116" s="61">
        <f>'3663'!K116+Airpress!K116+DHAP!K116+Doccombe!K116+'Downton Brewery'!K116+'Downton Joinery'!K116+'Downton Tyre &amp; Autocare'!K116+'Global Marketing'!K116+'Help for Heroes'!K116+'Hopback Brewery'!K116+Hydor!K116+'Jacqui Elkins Bookkeeping'!K116+'Jetting Systems'!K116+Kitigawa!K116+'Priority Mailing'!K116+SCWSS!K116+'Skinner &amp; Osment'!K116+'Sports Online'!K116+'Wilton Wholefoods'!K116+Revive!K116</f>
        <v>16</v>
      </c>
      <c r="O116" s="61">
        <f>'3663'!L116+Airpress!L116+DHAP!L116+Doccombe!L116+'Downton Brewery'!L116+'Downton Joinery'!L116+'Downton Tyre &amp; Autocare'!L116+'Global Marketing'!L116+'Help for Heroes'!L116+'Hopback Brewery'!L116+Hydor!L116+'Jacqui Elkins Bookkeeping'!L116+'Jetting Systems'!L116+Kitigawa!L116+'Priority Mailing'!L116+SCWSS!L116+'Skinner &amp; Osment'!L116+'Sports Online'!L116+'Wilton Wholefoods'!L116+Revive!L116</f>
        <v>98</v>
      </c>
      <c r="P116" s="35"/>
      <c r="Q116" s="159">
        <f t="shared" si="40"/>
        <v>121</v>
      </c>
      <c r="R116" s="159">
        <f t="shared" si="41"/>
        <v>23</v>
      </c>
      <c r="S116" s="213">
        <f t="shared" si="42"/>
        <v>0.1419753086419753</v>
      </c>
      <c r="T116" s="54"/>
      <c r="U116" s="61">
        <f t="shared" si="32"/>
        <v>2</v>
      </c>
      <c r="V116" s="61">
        <f t="shared" si="33"/>
        <v>7</v>
      </c>
      <c r="W116" s="61">
        <f t="shared" si="34"/>
        <v>43</v>
      </c>
      <c r="X116" s="61">
        <f t="shared" si="35"/>
        <v>100</v>
      </c>
      <c r="Y116" s="35"/>
      <c r="Z116" s="214">
        <f t="shared" si="36"/>
        <v>152</v>
      </c>
      <c r="AA116" s="214">
        <f t="shared" si="43"/>
        <v>52</v>
      </c>
      <c r="AB116" s="216">
        <f t="shared" si="44"/>
        <v>0.26666666666666666</v>
      </c>
    </row>
    <row r="117" spans="1:28" ht="15" x14ac:dyDescent="0.25">
      <c r="A117" s="30"/>
      <c r="B117" s="31" t="s">
        <v>165</v>
      </c>
      <c r="C117" s="61">
        <f>'3663'!C117+Airpress!C117+DHAP!C117+Doccombe!C117+'Downton Brewery'!C117+'Downton Joinery'!C117+'Downton Tyre &amp; Autocare'!C117+'Global Marketing'!C117+'Help for Heroes'!C117+'Hopback Brewery'!C117+Hydor!C117+'Jacqui Elkins Bookkeeping'!C117+'Jetting Systems'!C117+Kitigawa!C117+'Priority Mailing'!C117+SCWSS!C117+'Skinner &amp; Osment'!C117+'Sports Online'!C117+'Wilton Wholefoods'!C117+Revive!C117</f>
        <v>0</v>
      </c>
      <c r="D117" s="61">
        <f>'3663'!D117+Airpress!D117+DHAP!D117+Doccombe!D117+'Downton Brewery'!D117+'Downton Joinery'!D117+'Downton Tyre &amp; Autocare'!D117+'Global Marketing'!D117+'Help for Heroes'!D117+'Hopback Brewery'!D117+Hydor!D117+'Jacqui Elkins Bookkeeping'!D117+'Jetting Systems'!D117+Kitigawa!D117+'Priority Mailing'!D117+SCWSS!D117+'Skinner &amp; Osment'!D117+'Sports Online'!D117+'Wilton Wholefoods'!D117+Revive!D117</f>
        <v>0</v>
      </c>
      <c r="E117" s="61">
        <f>'3663'!E117+Airpress!E117+DHAP!E117+Doccombe!E117+'Downton Brewery'!E117+'Downton Joinery'!E117+'Downton Tyre &amp; Autocare'!E117+'Global Marketing'!E117+'Help for Heroes'!E117+'Hopback Brewery'!E117+Hydor!E117+'Jacqui Elkins Bookkeeping'!E117+'Jetting Systems'!E117+Kitigawa!E117+'Priority Mailing'!E117+SCWSS!E117+'Skinner &amp; Osment'!E117+'Sports Online'!E117+'Wilton Wholefoods'!E117+Revive!E117</f>
        <v>0</v>
      </c>
      <c r="F117" s="61">
        <f>'3663'!F117+Airpress!F117+DHAP!F117+Doccombe!F117+'Downton Brewery'!F117+'Downton Joinery'!F117+'Downton Tyre &amp; Autocare'!F117+'Global Marketing'!F117+'Help for Heroes'!F117+'Hopback Brewery'!F117+Hydor!F117+'Jacqui Elkins Bookkeeping'!F117+'Jetting Systems'!F117+Kitigawa!F117+'Priority Mailing'!F117+SCWSS!F117+'Skinner &amp; Osment'!F117+'Sports Online'!F117+'Wilton Wholefoods'!F117+Revive!F117</f>
        <v>0</v>
      </c>
      <c r="G117" s="61">
        <f>'3663'!G117+Airpress!G117+DHAP!G117+Doccombe!G117+'Downton Brewery'!G117+'Downton Joinery'!G117+'Downton Tyre &amp; Autocare'!G117+'Global Marketing'!G117+'Help for Heroes'!G117+'Hopback Brewery'!G117+Hydor!G117+'Jacqui Elkins Bookkeeping'!G117+'Jetting Systems'!G117+Kitigawa!G117+'Priority Mailing'!G117+SCWSS!G117+'Skinner &amp; Osment'!G117+'Sports Online'!G117+'Wilton Wholefoods'!G117+Revive!G117</f>
        <v>0</v>
      </c>
      <c r="H117" s="159"/>
      <c r="I117" s="159"/>
      <c r="J117" s="159"/>
      <c r="K117" s="54"/>
      <c r="L117" s="61">
        <f>'3663'!I117+Airpress!I117+DHAP!I117+Doccombe!I117+'Downton Brewery'!I117+'Downton Joinery'!I117+'Downton Tyre &amp; Autocare'!I117+'Global Marketing'!I117+'Help for Heroes'!I117+'Hopback Brewery'!I117+Hydor!I117+'Jacqui Elkins Bookkeeping'!I117+'Jetting Systems'!I117+Kitigawa!I117+'Priority Mailing'!I117+SCWSS!I117+'Skinner &amp; Osment'!I117+'Sports Online'!I117+'Wilton Wholefoods'!I117+Revive!I117</f>
        <v>6</v>
      </c>
      <c r="M117" s="61">
        <f>'3663'!J117+Airpress!J117+DHAP!J117+Doccombe!J117+'Downton Brewery'!J117+'Downton Joinery'!J117+'Downton Tyre &amp; Autocare'!J117+'Global Marketing'!J117+'Help for Heroes'!J117+'Hopback Brewery'!J117+Hydor!J117+'Jacqui Elkins Bookkeeping'!J117+'Jetting Systems'!J117+Kitigawa!J117+'Priority Mailing'!J117+SCWSS!J117+'Skinner &amp; Osment'!J117+'Sports Online'!J117+'Wilton Wholefoods'!J117+Revive!J117</f>
        <v>3</v>
      </c>
      <c r="N117" s="61">
        <f>'3663'!K117+Airpress!K117+DHAP!K117+Doccombe!K117+'Downton Brewery'!K117+'Downton Joinery'!K117+'Downton Tyre &amp; Autocare'!K117+'Global Marketing'!K117+'Help for Heroes'!K117+'Hopback Brewery'!K117+Hydor!K117+'Jacqui Elkins Bookkeeping'!K117+'Jetting Systems'!K117+Kitigawa!K117+'Priority Mailing'!K117+SCWSS!K117+'Skinner &amp; Osment'!K117+'Sports Online'!K117+'Wilton Wholefoods'!K117+Revive!K117</f>
        <v>2</v>
      </c>
      <c r="O117" s="61">
        <f>'3663'!L117+Airpress!L117+DHAP!L117+Doccombe!L117+'Downton Brewery'!L117+'Downton Joinery'!L117+'Downton Tyre &amp; Autocare'!L117+'Global Marketing'!L117+'Help for Heroes'!L117+'Hopback Brewery'!L117+Hydor!L117+'Jacqui Elkins Bookkeeping'!L117+'Jetting Systems'!L117+Kitigawa!L117+'Priority Mailing'!L117+SCWSS!L117+'Skinner &amp; Osment'!L117+'Sports Online'!L117+'Wilton Wholefoods'!L117+Revive!L117</f>
        <v>0</v>
      </c>
      <c r="P117" s="163" t="e">
        <f>'3663'!M117+Airpress!M117+DHAP!M117+Doccombe!M117+'Downton Brewery'!M117+'Downton Joinery'!M117+'Downton Tyre &amp; Autocare'!M117+'Global Marketing'!M117+'Help for Heroes'!M117+'Hopback Brewery'!M117+Hydor!M117+'Jacqui Elkins Bookkeeping'!M117+'Jetting Systems'!M117+Kitigawa!M117+'Priority Mailing'!M117+SCWSS!M117+'Skinner &amp; Osment'!M117+'Sports Online'!M117+'Wilton Wholefoods'!M117+Revive!M117</f>
        <v>#VALUE!</v>
      </c>
      <c r="Q117" s="159"/>
      <c r="R117" s="159"/>
      <c r="S117" s="159"/>
      <c r="T117" s="54"/>
      <c r="U117" s="61">
        <f t="shared" si="32"/>
        <v>6</v>
      </c>
      <c r="V117" s="61">
        <f t="shared" si="33"/>
        <v>3</v>
      </c>
      <c r="W117" s="61">
        <f t="shared" si="34"/>
        <v>2</v>
      </c>
      <c r="X117" s="61">
        <f t="shared" si="35"/>
        <v>0</v>
      </c>
      <c r="Y117" s="163" t="e">
        <f>G117+P117</f>
        <v>#VALUE!</v>
      </c>
      <c r="Z117" s="215"/>
      <c r="AA117" s="215"/>
      <c r="AB117" s="82"/>
    </row>
    <row r="118" spans="1:28" ht="15" x14ac:dyDescent="0.25">
      <c r="A118" s="30"/>
      <c r="B118" s="31"/>
      <c r="C118" s="44"/>
      <c r="D118" s="35"/>
      <c r="E118" s="35"/>
      <c r="F118" s="35"/>
      <c r="G118" s="35"/>
      <c r="H118" s="35"/>
      <c r="I118" s="35"/>
      <c r="J118" s="35"/>
      <c r="K118" s="54"/>
      <c r="L118" s="44"/>
      <c r="M118" s="35"/>
      <c r="N118" s="35"/>
      <c r="O118" s="35"/>
      <c r="P118" s="35"/>
      <c r="Q118" s="35"/>
      <c r="R118" s="35"/>
      <c r="S118" s="35"/>
      <c r="T118" s="54"/>
      <c r="U118" s="44"/>
      <c r="V118" s="35"/>
      <c r="W118" s="35"/>
      <c r="X118" s="35"/>
      <c r="Y118" s="35"/>
      <c r="Z118" s="35"/>
      <c r="AA118" s="35"/>
      <c r="AB118" s="126"/>
    </row>
    <row r="119" spans="1:28" ht="30" x14ac:dyDescent="0.25">
      <c r="A119" s="30">
        <v>13</v>
      </c>
      <c r="B119" s="31" t="s">
        <v>189</v>
      </c>
      <c r="C119" s="76"/>
      <c r="D119" s="61" t="e">
        <f>'3663'!D119+Airpress!D119+DHAP!D119+Doccombe!D119+'Downton Brewery'!D119+'Downton Joinery'!D119+'Downton Tyre &amp; Autocare'!D119+'Global Marketing'!D119+'Help for Heroes'!D119+'Hopback Brewery'!D119+Hydor!D119+'Jacqui Elkins Bookkeeping'!D119+'Jetting Systems'!D119+Kitigawa!D119+'Priority Mailing'!D119+SCWSS!D119+'Skinner &amp; Osment'!D119+'Sports Online'!D119+'Wilton Wholefoods'!D119+Revive!D119</f>
        <v>#VALUE!</v>
      </c>
      <c r="E119" s="35"/>
      <c r="F119" s="35"/>
      <c r="G119" s="35"/>
      <c r="H119" s="35"/>
      <c r="I119" s="35"/>
      <c r="J119" s="35"/>
      <c r="K119" s="54"/>
      <c r="L119" s="76"/>
      <c r="M119" s="61" t="e">
        <f>'3663'!J119+Airpress!J119+DHAP!J119+Doccombe!J119+'Downton Brewery'!J119+'Downton Joinery'!J119+'Downton Tyre &amp; Autocare'!J119+'Global Marketing'!J119+'Help for Heroes'!J119+'Hopback Brewery'!J119+Hydor!J119+'Jacqui Elkins Bookkeeping'!J119+'Jetting Systems'!J119+Kitigawa!J119+'Priority Mailing'!J119+SCWSS!J119+'Skinner &amp; Osment'!J119+'Sports Online'!J119+'Wilton Wholefoods'!J119+Revive!J119</f>
        <v>#VALUE!</v>
      </c>
      <c r="N119" s="35"/>
      <c r="O119" s="35"/>
      <c r="P119" s="35"/>
      <c r="Q119" s="35"/>
      <c r="R119" s="35"/>
      <c r="S119" s="35"/>
      <c r="T119" s="54"/>
      <c r="U119" s="76"/>
      <c r="V119" s="61" t="e">
        <f t="shared" ref="V119" si="45">D119+M119</f>
        <v>#VALUE!</v>
      </c>
      <c r="W119" s="35"/>
      <c r="X119" s="35"/>
      <c r="Y119" s="35"/>
      <c r="Z119" s="35"/>
      <c r="AA119" s="35"/>
      <c r="AB119" s="126"/>
    </row>
    <row r="120" spans="1:28" ht="15" x14ac:dyDescent="0.25">
      <c r="A120" s="30"/>
      <c r="B120" s="31"/>
      <c r="C120" s="44"/>
      <c r="D120" s="35"/>
      <c r="E120" s="35"/>
      <c r="F120" s="35"/>
      <c r="G120" s="35"/>
      <c r="H120" s="35"/>
      <c r="I120" s="35"/>
      <c r="J120" s="35"/>
      <c r="K120" s="54"/>
      <c r="L120" s="44"/>
      <c r="M120" s="35"/>
      <c r="N120" s="35"/>
      <c r="O120" s="35"/>
      <c r="P120" s="35"/>
      <c r="Q120" s="35"/>
      <c r="R120" s="35"/>
      <c r="S120" s="35"/>
      <c r="T120" s="54"/>
      <c r="U120" s="44"/>
      <c r="V120" s="35"/>
      <c r="W120" s="35"/>
      <c r="X120" s="35"/>
      <c r="Y120" s="35"/>
      <c r="Z120" s="35"/>
      <c r="AA120" s="35"/>
      <c r="AB120" s="126"/>
    </row>
    <row r="121" spans="1:28" ht="28.8" x14ac:dyDescent="0.3">
      <c r="A121" s="30">
        <v>14</v>
      </c>
      <c r="B121" s="31" t="s">
        <v>190</v>
      </c>
      <c r="C121" s="44"/>
      <c r="D121" s="35"/>
      <c r="E121" s="35"/>
      <c r="F121" s="35"/>
      <c r="G121" s="35"/>
      <c r="H121" s="35"/>
      <c r="I121" s="35"/>
      <c r="J121" s="35"/>
      <c r="K121" s="54"/>
      <c r="L121" s="44"/>
      <c r="M121" s="35"/>
      <c r="N121" s="35"/>
      <c r="O121" s="35"/>
      <c r="P121" s="35"/>
      <c r="Q121" s="35"/>
      <c r="R121" s="35"/>
      <c r="S121" s="35"/>
      <c r="T121" s="54"/>
      <c r="U121" s="44"/>
      <c r="V121" s="35"/>
      <c r="W121" s="35"/>
      <c r="X121" s="35"/>
      <c r="Y121" s="35"/>
      <c r="Z121" s="35"/>
      <c r="AA121" s="35"/>
      <c r="AB121" s="126"/>
    </row>
    <row r="122" spans="1:28" x14ac:dyDescent="0.3">
      <c r="A122" s="30"/>
      <c r="B122" s="31" t="s">
        <v>166</v>
      </c>
      <c r="C122" s="61">
        <f>'3663'!C122+Airpress!C122+DHAP!C122+Doccombe!C122+'Downton Brewery'!C122+'Downton Joinery'!C122+'Downton Tyre &amp; Autocare'!C122+'Global Marketing'!C122+'Help for Heroes'!C122+'Hopback Brewery'!C122+Hydor!C122+'Jacqui Elkins Bookkeeping'!C122+'Jetting Systems'!C122+Kitigawa!C122+'Priority Mailing'!C122+SCWSS!C122+'Skinner &amp; Osment'!C122+'Sports Online'!C122+'Wilton Wholefoods'!C122+Revive!C122</f>
        <v>11</v>
      </c>
      <c r="D122" s="61" t="e">
        <f>'3663'!D122+Airpress!D122+DHAP!D122+Doccombe!D122+'Downton Brewery'!D122+'Downton Joinery'!D122+'Downton Tyre &amp; Autocare'!D122+'Global Marketing'!D122+'Help for Heroes'!D122+'Hopback Brewery'!D122+Hydor!D122+'Jacqui Elkins Bookkeeping'!D122+'Jetting Systems'!D122+Kitigawa!D122+'Priority Mailing'!D122+SCWSS!D122+'Skinner &amp; Osment'!D122+'Sports Online'!D122+'Wilton Wholefoods'!D122+Revive!D122</f>
        <v>#VALUE!</v>
      </c>
      <c r="E122" s="35"/>
      <c r="F122" s="161">
        <f>C122/$E$124</f>
        <v>0.39285714285714285</v>
      </c>
      <c r="G122" s="35"/>
      <c r="H122" s="35"/>
      <c r="I122" s="35"/>
      <c r="J122" s="35"/>
      <c r="K122" s="54"/>
      <c r="L122" s="61">
        <f>'3663'!I122+Airpress!I122+DHAP!I122+Doccombe!I122+'Downton Brewery'!I122+'Downton Joinery'!I122+'Downton Tyre &amp; Autocare'!I122+'Global Marketing'!I122+'Help for Heroes'!I122+'Hopback Brewery'!I122+Hydor!I122+'Jacqui Elkins Bookkeeping'!I122+'Jetting Systems'!I122+Kitigawa!I122+'Priority Mailing'!I122+SCWSS!I122+'Skinner &amp; Osment'!I122+'Sports Online'!I122+'Wilton Wholefoods'!I122+Revive!I122</f>
        <v>42</v>
      </c>
      <c r="M122" s="61" t="e">
        <f>'3663'!J122+Airpress!J122+DHAP!J122+Doccombe!J122+'Downton Brewery'!J122+'Downton Joinery'!J122+'Downton Tyre &amp; Autocare'!J122+'Global Marketing'!J122+'Help for Heroes'!J122+'Hopback Brewery'!J122+Hydor!J122+'Jacqui Elkins Bookkeeping'!J122+'Jetting Systems'!J122+Kitigawa!J122+'Priority Mailing'!J122+SCWSS!J122+'Skinner &amp; Osment'!J122+'Sports Online'!J122+'Wilton Wholefoods'!J122+Revive!J122</f>
        <v>#VALUE!</v>
      </c>
      <c r="N122" s="35"/>
      <c r="O122" s="161">
        <f>L122/$N$124</f>
        <v>0.41176470588235292</v>
      </c>
      <c r="P122" s="35"/>
      <c r="Q122" s="35"/>
      <c r="R122" s="35"/>
      <c r="S122" s="35"/>
      <c r="T122" s="54"/>
      <c r="U122" s="61">
        <f>C122+L122</f>
        <v>53</v>
      </c>
      <c r="V122" s="61" t="e">
        <f t="shared" ref="V122:V124" si="46">D122+M122</f>
        <v>#VALUE!</v>
      </c>
      <c r="W122" s="35"/>
      <c r="X122" s="164">
        <f>U122/$W$124</f>
        <v>0.40769230769230769</v>
      </c>
      <c r="Y122" s="35"/>
      <c r="Z122" s="35"/>
      <c r="AA122" s="35"/>
      <c r="AB122" s="126"/>
    </row>
    <row r="123" spans="1:28" x14ac:dyDescent="0.3">
      <c r="A123" s="30"/>
      <c r="B123" s="31" t="s">
        <v>167</v>
      </c>
      <c r="C123" s="61">
        <f>'3663'!C123+Airpress!C123+DHAP!C123+Doccombe!C123+'Downton Brewery'!C123+'Downton Joinery'!C123+'Downton Tyre &amp; Autocare'!C123+'Global Marketing'!C123+'Help for Heroes'!C123+'Hopback Brewery'!C123+Hydor!C123+'Jacqui Elkins Bookkeeping'!C123+'Jetting Systems'!C123+Kitigawa!C123+'Priority Mailing'!C123+SCWSS!C123+'Skinner &amp; Osment'!C123+'Sports Online'!C123+'Wilton Wholefoods'!C123+Revive!C123</f>
        <v>16</v>
      </c>
      <c r="D123" s="61" t="e">
        <f>'3663'!D123+Airpress!D123+DHAP!D123+Doccombe!D123+'Downton Brewery'!D123+'Downton Joinery'!D123+'Downton Tyre &amp; Autocare'!D123+'Global Marketing'!D123+'Help for Heroes'!D123+'Hopback Brewery'!D123+Hydor!D123+'Jacqui Elkins Bookkeeping'!D123+'Jetting Systems'!D123+Kitigawa!D123+'Priority Mailing'!D123+SCWSS!D123+'Skinner &amp; Osment'!D123+'Sports Online'!D123+'Wilton Wholefoods'!D123+Revive!D123</f>
        <v>#VALUE!</v>
      </c>
      <c r="E123" s="86"/>
      <c r="F123" s="161">
        <f t="shared" ref="F123:F124" si="47">C123/$E$124</f>
        <v>0.5714285714285714</v>
      </c>
      <c r="G123" s="35"/>
      <c r="H123" s="35"/>
      <c r="I123" s="35"/>
      <c r="J123" s="35"/>
      <c r="K123" s="87"/>
      <c r="L123" s="61">
        <f>'3663'!I123+Airpress!I123+DHAP!I123+Doccombe!I123+'Downton Brewery'!I123+'Downton Joinery'!I123+'Downton Tyre &amp; Autocare'!I123+'Global Marketing'!I123+'Help for Heroes'!I123+'Hopback Brewery'!I123+Hydor!I123+'Jacqui Elkins Bookkeeping'!I123+'Jetting Systems'!I123+Kitigawa!I123+'Priority Mailing'!I123+SCWSS!I123+'Skinner &amp; Osment'!I123+'Sports Online'!I123+'Wilton Wholefoods'!I123+Revive!I123</f>
        <v>60</v>
      </c>
      <c r="M123" s="61" t="e">
        <f>'3663'!J123+Airpress!J123+DHAP!J123+Doccombe!J123+'Downton Brewery'!J123+'Downton Joinery'!J123+'Downton Tyre &amp; Autocare'!J123+'Global Marketing'!J123+'Help for Heroes'!J123+'Hopback Brewery'!J123+Hydor!J123+'Jacqui Elkins Bookkeeping'!J123+'Jetting Systems'!J123+Kitigawa!J123+'Priority Mailing'!J123+SCWSS!J123+'Skinner &amp; Osment'!J123+'Sports Online'!J123+'Wilton Wholefoods'!J123+Revive!J123</f>
        <v>#VALUE!</v>
      </c>
      <c r="N123" s="86"/>
      <c r="O123" s="161">
        <f t="shared" ref="O123:O124" si="48">L123/$N$124</f>
        <v>0.58823529411764708</v>
      </c>
      <c r="P123" s="35"/>
      <c r="Q123" s="35"/>
      <c r="R123" s="35"/>
      <c r="S123" s="35"/>
      <c r="T123" s="87"/>
      <c r="U123" s="61">
        <f>C123+L123</f>
        <v>76</v>
      </c>
      <c r="V123" s="61" t="e">
        <f t="shared" si="46"/>
        <v>#VALUE!</v>
      </c>
      <c r="W123" s="86"/>
      <c r="X123" s="164">
        <f t="shared" ref="X123:X124" si="49">U123/$W$124</f>
        <v>0.58461538461538465</v>
      </c>
      <c r="Y123" s="35"/>
      <c r="Z123" s="35"/>
      <c r="AA123" s="35"/>
      <c r="AB123" s="126"/>
    </row>
    <row r="124" spans="1:28" x14ac:dyDescent="0.3">
      <c r="A124" s="30"/>
      <c r="B124" s="31" t="s">
        <v>16</v>
      </c>
      <c r="C124" s="61">
        <f>'3663'!C124+Airpress!C124+DHAP!C124+Doccombe!C124+'Downton Brewery'!C124+'Downton Joinery'!C124+'Downton Tyre &amp; Autocare'!C124+'Global Marketing'!C124+'Help for Heroes'!C124+'Hopback Brewery'!C124+Hydor!C124+'Jacqui Elkins Bookkeeping'!C124+'Jetting Systems'!C124+Kitigawa!C124+'Priority Mailing'!C124+SCWSS!C124+'Skinner &amp; Osment'!C124+'Sports Online'!C124+'Wilton Wholefoods'!C124+Revive!C124</f>
        <v>1</v>
      </c>
      <c r="D124" s="61" t="e">
        <f>'3663'!D124+Airpress!D124+DHAP!D124+Doccombe!D124+'Downton Brewery'!D124+'Downton Joinery'!D124+'Downton Tyre &amp; Autocare'!D124+'Global Marketing'!D124+'Help for Heroes'!D124+'Hopback Brewery'!D124+Hydor!D124+'Jacqui Elkins Bookkeeping'!D124+'Jetting Systems'!D124+Kitigawa!D124+'Priority Mailing'!D124+SCWSS!D124+'Skinner &amp; Osment'!D124+'Sports Online'!D124+'Wilton Wholefoods'!D124+Revive!D124</f>
        <v>#VALUE!</v>
      </c>
      <c r="E124" s="86">
        <f>SUM(C122:C124)</f>
        <v>28</v>
      </c>
      <c r="F124" s="161">
        <f t="shared" si="47"/>
        <v>3.5714285714285712E-2</v>
      </c>
      <c r="G124" s="35"/>
      <c r="H124" s="35"/>
      <c r="I124" s="35"/>
      <c r="J124" s="35"/>
      <c r="K124" s="87"/>
      <c r="L124" s="61">
        <f>'3663'!I124+Airpress!I124+DHAP!I124+Doccombe!I124+'Downton Brewery'!I124+'Downton Joinery'!I124+'Downton Tyre &amp; Autocare'!I124+'Global Marketing'!I124+'Help for Heroes'!I124+'Hopback Brewery'!I124+Hydor!I124+'Jacqui Elkins Bookkeeping'!I124+'Jetting Systems'!I124+Kitigawa!I124+'Priority Mailing'!I124+SCWSS!I124+'Skinner &amp; Osment'!I124+'Sports Online'!I124+'Wilton Wholefoods'!I124+Revive!I124</f>
        <v>0</v>
      </c>
      <c r="M124" s="61" t="e">
        <f>'3663'!J124+Airpress!J124+DHAP!J124+Doccombe!J124+'Downton Brewery'!J124+'Downton Joinery'!J124+'Downton Tyre &amp; Autocare'!J124+'Global Marketing'!J124+'Help for Heroes'!J124+'Hopback Brewery'!J124+Hydor!J124+'Jacqui Elkins Bookkeeping'!J124+'Jetting Systems'!J124+Kitigawa!J124+'Priority Mailing'!J124+SCWSS!J124+'Skinner &amp; Osment'!J124+'Sports Online'!J124+'Wilton Wholefoods'!J124+Revive!J124</f>
        <v>#VALUE!</v>
      </c>
      <c r="N124" s="86">
        <f>SUM(L122:L124)</f>
        <v>102</v>
      </c>
      <c r="O124" s="161">
        <f t="shared" si="48"/>
        <v>0</v>
      </c>
      <c r="P124" s="35"/>
      <c r="Q124" s="35"/>
      <c r="R124" s="35"/>
      <c r="S124" s="35"/>
      <c r="T124" s="87"/>
      <c r="U124" s="61">
        <f>C124+L124</f>
        <v>1</v>
      </c>
      <c r="V124" s="61" t="e">
        <f t="shared" si="46"/>
        <v>#VALUE!</v>
      </c>
      <c r="W124" s="86">
        <f>SUM(U122:U124)</f>
        <v>130</v>
      </c>
      <c r="X124" s="164">
        <f t="shared" si="49"/>
        <v>7.6923076923076927E-3</v>
      </c>
      <c r="Y124" s="35"/>
      <c r="Z124" s="35"/>
      <c r="AA124" s="35"/>
      <c r="AB124" s="126"/>
    </row>
    <row r="125" spans="1:28" x14ac:dyDescent="0.3">
      <c r="A125" s="30"/>
      <c r="B125" s="31"/>
      <c r="C125" s="44"/>
      <c r="D125" s="35"/>
      <c r="E125" s="35"/>
      <c r="F125" s="35"/>
      <c r="G125" s="35"/>
      <c r="H125" s="35"/>
      <c r="I125" s="35"/>
      <c r="J125" s="35"/>
      <c r="K125" s="54"/>
      <c r="L125" s="44"/>
      <c r="M125" s="35"/>
      <c r="N125" s="35"/>
      <c r="O125" s="35"/>
      <c r="P125" s="35"/>
      <c r="Q125" s="35"/>
      <c r="R125" s="35"/>
      <c r="S125" s="35"/>
      <c r="T125" s="54"/>
      <c r="U125" s="44"/>
      <c r="V125" s="35"/>
      <c r="W125" s="35"/>
      <c r="X125" s="35"/>
      <c r="Y125" s="35"/>
      <c r="Z125" s="35"/>
      <c r="AA125" s="35"/>
      <c r="AB125" s="126"/>
    </row>
    <row r="126" spans="1:28" x14ac:dyDescent="0.3">
      <c r="A126" s="30">
        <v>15</v>
      </c>
      <c r="B126" s="31" t="s">
        <v>168</v>
      </c>
      <c r="C126" s="44"/>
      <c r="D126" s="35"/>
      <c r="E126" s="35"/>
      <c r="F126" s="35"/>
      <c r="G126" s="35"/>
      <c r="H126" s="35"/>
      <c r="I126" s="35"/>
      <c r="J126" s="35"/>
      <c r="K126" s="54"/>
      <c r="L126" s="44"/>
      <c r="M126" s="35"/>
      <c r="N126" s="35"/>
      <c r="O126" s="35"/>
      <c r="P126" s="35"/>
      <c r="Q126" s="35"/>
      <c r="R126" s="35"/>
      <c r="S126" s="35"/>
      <c r="T126" s="54"/>
      <c r="U126" s="44"/>
      <c r="V126" s="35"/>
      <c r="W126" s="35"/>
      <c r="X126" s="35"/>
      <c r="Y126" s="35"/>
      <c r="Z126" s="35"/>
      <c r="AA126" s="35"/>
      <c r="AB126" s="126"/>
    </row>
    <row r="127" spans="1:28" x14ac:dyDescent="0.3">
      <c r="A127" s="30"/>
      <c r="B127" s="31" t="s">
        <v>131</v>
      </c>
      <c r="C127" s="61">
        <f>'3663'!C127+Airpress!C127+DHAP!C127+Doccombe!C127+'Downton Brewery'!C127+'Downton Joinery'!C127+'Downton Tyre &amp; Autocare'!C127+'Global Marketing'!C127+'Help for Heroes'!C127+'Hopback Brewery'!C127+Hydor!C127+'Jacqui Elkins Bookkeeping'!C127+'Jetting Systems'!C127+Kitigawa!C127+'Priority Mailing'!C127+SCWSS!C127+'Skinner &amp; Osment'!C127+'Sports Online'!C127+'Wilton Wholefoods'!C127+Revive!C127</f>
        <v>3</v>
      </c>
      <c r="D127" s="35"/>
      <c r="E127" s="35"/>
      <c r="F127" s="35"/>
      <c r="G127" s="35"/>
      <c r="H127" s="35"/>
      <c r="I127" s="35"/>
      <c r="J127" s="35"/>
      <c r="K127" s="54"/>
      <c r="L127" s="61">
        <f>'3663'!I127+Airpress!I127+DHAP!I127+Doccombe!I127+'Downton Brewery'!I127+'Downton Joinery'!I127+'Downton Tyre &amp; Autocare'!I127+'Global Marketing'!I127+'Help for Heroes'!I127+'Hopback Brewery'!I127+Hydor!I127+'Jacqui Elkins Bookkeeping'!I127+'Jetting Systems'!I127+Kitigawa!I127+'Priority Mailing'!I127+SCWSS!I127+'Skinner &amp; Osment'!I127+'Sports Online'!I127+'Wilton Wholefoods'!I127+Revive!I127</f>
        <v>52</v>
      </c>
      <c r="M127" s="35"/>
      <c r="N127" s="161">
        <f>L127/$M$128</f>
        <v>0.36619718309859156</v>
      </c>
      <c r="O127" s="35"/>
      <c r="P127" s="35"/>
      <c r="Q127" s="35"/>
      <c r="R127" s="35"/>
      <c r="S127" s="35"/>
      <c r="T127" s="54"/>
      <c r="U127" s="61">
        <f t="shared" ref="U127:U128" si="50">C127+L127</f>
        <v>55</v>
      </c>
      <c r="V127" s="35"/>
      <c r="W127" s="35"/>
      <c r="X127" s="35"/>
      <c r="Y127" s="35"/>
      <c r="Z127" s="35"/>
      <c r="AA127" s="35"/>
      <c r="AB127" s="126"/>
    </row>
    <row r="128" spans="1:28" x14ac:dyDescent="0.3">
      <c r="A128" s="30"/>
      <c r="B128" s="31" t="s">
        <v>132</v>
      </c>
      <c r="C128" s="61">
        <f>'3663'!C128+Airpress!C128+DHAP!C128+Doccombe!C128+'Downton Brewery'!C128+'Downton Joinery'!C128+'Downton Tyre &amp; Autocare'!C128+'Global Marketing'!C128+'Help for Heroes'!C128+'Hopback Brewery'!C128+Hydor!C128+'Jacqui Elkins Bookkeeping'!C128+'Jetting Systems'!C128+Kitigawa!C128+'Priority Mailing'!C128+SCWSS!C128+'Skinner &amp; Osment'!C128+'Sports Online'!C128+'Wilton Wholefoods'!C128+Revive!C128</f>
        <v>1</v>
      </c>
      <c r="D128" s="35"/>
      <c r="E128" s="35"/>
      <c r="F128" s="35"/>
      <c r="G128" s="35"/>
      <c r="H128" s="35"/>
      <c r="I128" s="35"/>
      <c r="J128" s="35"/>
      <c r="K128" s="54"/>
      <c r="L128" s="61">
        <f>'3663'!I128+Airpress!I128+DHAP!I128+Doccombe!I128+'Downton Brewery'!I128+'Downton Joinery'!I128+'Downton Tyre &amp; Autocare'!I128+'Global Marketing'!I128+'Help for Heroes'!I128+'Hopback Brewery'!I128+Hydor!I128+'Jacqui Elkins Bookkeeping'!I128+'Jetting Systems'!I128+Kitigawa!I128+'Priority Mailing'!I128+SCWSS!I128+'Skinner &amp; Osment'!I128+'Sports Online'!I128+'Wilton Wholefoods'!I128+Revive!I128</f>
        <v>90</v>
      </c>
      <c r="M128" s="35">
        <f>SUM(L127:L128)</f>
        <v>142</v>
      </c>
      <c r="N128" s="161">
        <f>L128/$M$128</f>
        <v>0.63380281690140849</v>
      </c>
      <c r="O128" s="35"/>
      <c r="P128" s="35"/>
      <c r="Q128" s="35"/>
      <c r="R128" s="35"/>
      <c r="S128" s="35"/>
      <c r="T128" s="54"/>
      <c r="U128" s="61">
        <f t="shared" si="50"/>
        <v>91</v>
      </c>
      <c r="V128" s="35"/>
      <c r="W128" s="35"/>
      <c r="X128" s="35"/>
      <c r="Y128" s="35"/>
      <c r="Z128" s="35"/>
      <c r="AA128" s="35"/>
      <c r="AB128" s="126"/>
    </row>
    <row r="129" spans="1:28" x14ac:dyDescent="0.3">
      <c r="A129" s="30"/>
      <c r="B129" s="31"/>
      <c r="C129" s="44"/>
      <c r="D129" s="35"/>
      <c r="E129" s="35"/>
      <c r="F129" s="35"/>
      <c r="G129" s="35"/>
      <c r="H129" s="35"/>
      <c r="I129" s="35"/>
      <c r="J129" s="35"/>
      <c r="K129" s="54"/>
      <c r="L129" s="44"/>
      <c r="M129" s="35"/>
      <c r="N129" s="35"/>
      <c r="O129" s="35"/>
      <c r="P129" s="35"/>
      <c r="Q129" s="35"/>
      <c r="R129" s="35"/>
      <c r="S129" s="35"/>
      <c r="T129" s="54"/>
      <c r="U129" s="44"/>
      <c r="V129" s="35"/>
      <c r="W129" s="35"/>
      <c r="X129" s="35"/>
      <c r="Y129" s="35"/>
      <c r="Z129" s="35"/>
      <c r="AA129" s="35"/>
      <c r="AB129" s="126"/>
    </row>
    <row r="130" spans="1:28" x14ac:dyDescent="0.3">
      <c r="A130" s="30">
        <v>16</v>
      </c>
      <c r="B130" s="31" t="s">
        <v>169</v>
      </c>
      <c r="C130" s="44"/>
      <c r="D130" s="35"/>
      <c r="E130" s="35"/>
      <c r="F130" s="35"/>
      <c r="G130" s="35"/>
      <c r="H130" s="35"/>
      <c r="I130" s="35"/>
      <c r="J130" s="35"/>
      <c r="K130" s="54"/>
      <c r="L130" s="44"/>
      <c r="M130" s="35"/>
      <c r="N130" s="35"/>
      <c r="O130" s="35"/>
      <c r="P130" s="35"/>
      <c r="Q130" s="35"/>
      <c r="R130" s="35"/>
      <c r="S130" s="35"/>
      <c r="T130" s="54"/>
      <c r="U130" s="44"/>
      <c r="V130" s="35"/>
      <c r="W130" s="35"/>
      <c r="X130" s="35"/>
      <c r="Y130" s="35"/>
      <c r="Z130" s="35"/>
      <c r="AA130" s="35"/>
      <c r="AB130" s="126"/>
    </row>
    <row r="131" spans="1:28" x14ac:dyDescent="0.3">
      <c r="A131" s="30"/>
      <c r="B131" s="31" t="s">
        <v>170</v>
      </c>
      <c r="C131" s="61">
        <f>'3663'!C131+Airpress!C131+DHAP!C131+Doccombe!C131+'Downton Brewery'!C131+'Downton Joinery'!C131+'Downton Tyre &amp; Autocare'!C131+'Global Marketing'!C131+'Help for Heroes'!C131+'Hopback Brewery'!C131+Hydor!C131+'Jacqui Elkins Bookkeeping'!C131+'Jetting Systems'!C131+Kitigawa!C131+'Priority Mailing'!C131+SCWSS!C131+'Skinner &amp; Osment'!C131+'Sports Online'!C131+'Wilton Wholefoods'!C131+Revive!C131</f>
        <v>1</v>
      </c>
      <c r="D131" s="35"/>
      <c r="E131" s="35"/>
      <c r="F131" s="35"/>
      <c r="G131" s="35"/>
      <c r="H131" s="35"/>
      <c r="I131" s="35"/>
      <c r="J131" s="35"/>
      <c r="K131" s="54"/>
      <c r="L131" s="61">
        <f>'3663'!I131+Airpress!I131+DHAP!I131+Doccombe!I131+'Downton Brewery'!I131+'Downton Joinery'!I131+'Downton Tyre &amp; Autocare'!I131+'Global Marketing'!I131+'Help for Heroes'!I131+'Hopback Brewery'!I131+Hydor!I131+'Jacqui Elkins Bookkeeping'!I131+'Jetting Systems'!I131+Kitigawa!I131+'Priority Mailing'!I131+SCWSS!I131+'Skinner &amp; Osment'!I131+'Sports Online'!I131+'Wilton Wholefoods'!I131+Revive!I131</f>
        <v>37</v>
      </c>
      <c r="M131" s="35"/>
      <c r="N131" s="35"/>
      <c r="O131" s="161">
        <f>L131/$N$136</f>
        <v>0.34905660377358488</v>
      </c>
      <c r="P131" s="35"/>
      <c r="Q131" s="35"/>
      <c r="R131" s="35"/>
      <c r="S131" s="35"/>
      <c r="T131" s="54"/>
      <c r="U131" s="61">
        <f t="shared" ref="U131:U136" si="51">C131+L131</f>
        <v>38</v>
      </c>
      <c r="V131" s="35"/>
      <c r="W131" s="35"/>
      <c r="X131" s="35"/>
      <c r="Y131" s="35"/>
      <c r="Z131" s="35"/>
      <c r="AA131" s="35"/>
      <c r="AB131" s="126"/>
    </row>
    <row r="132" spans="1:28" x14ac:dyDescent="0.3">
      <c r="A132" s="30"/>
      <c r="B132" s="31" t="s">
        <v>171</v>
      </c>
      <c r="C132" s="61">
        <f>'3663'!C132+Airpress!C132+DHAP!C132+Doccombe!C132+'Downton Brewery'!C132+'Downton Joinery'!C132+'Downton Tyre &amp; Autocare'!C132+'Global Marketing'!C132+'Help for Heroes'!C132+'Hopback Brewery'!C132+Hydor!C132+'Jacqui Elkins Bookkeeping'!C132+'Jetting Systems'!C132+Kitigawa!C132+'Priority Mailing'!C132+SCWSS!C132+'Skinner &amp; Osment'!C132+'Sports Online'!C132+'Wilton Wholefoods'!C132+Revive!C132</f>
        <v>0</v>
      </c>
      <c r="D132" s="35"/>
      <c r="E132" s="35"/>
      <c r="F132" s="35"/>
      <c r="G132" s="35"/>
      <c r="H132" s="35"/>
      <c r="I132" s="35"/>
      <c r="J132" s="35"/>
      <c r="K132" s="54"/>
      <c r="L132" s="61">
        <f>'3663'!I132+Airpress!I132+DHAP!I132+Doccombe!I132+'Downton Brewery'!I132+'Downton Joinery'!I132+'Downton Tyre &amp; Autocare'!I132+'Global Marketing'!I132+'Help for Heroes'!I132+'Hopback Brewery'!I132+Hydor!I132+'Jacqui Elkins Bookkeeping'!I132+'Jetting Systems'!I132+Kitigawa!I132+'Priority Mailing'!I132+SCWSS!I132+'Skinner &amp; Osment'!I132+'Sports Online'!I132+'Wilton Wholefoods'!I132+Revive!I132</f>
        <v>16</v>
      </c>
      <c r="M132" s="35"/>
      <c r="N132" s="35"/>
      <c r="O132" s="161">
        <f t="shared" ref="O132:O136" si="52">L132/$N$136</f>
        <v>0.15094339622641509</v>
      </c>
      <c r="P132" s="35"/>
      <c r="Q132" s="35"/>
      <c r="R132" s="35"/>
      <c r="S132" s="35"/>
      <c r="T132" s="54"/>
      <c r="U132" s="61">
        <f t="shared" si="51"/>
        <v>16</v>
      </c>
      <c r="V132" s="35"/>
      <c r="W132" s="35"/>
      <c r="X132" s="35"/>
      <c r="Y132" s="35"/>
      <c r="Z132" s="35"/>
      <c r="AA132" s="35"/>
      <c r="AB132" s="126"/>
    </row>
    <row r="133" spans="1:28" x14ac:dyDescent="0.3">
      <c r="A133" s="30"/>
      <c r="B133" s="31" t="s">
        <v>172</v>
      </c>
      <c r="C133" s="61">
        <f>'3663'!C133+Airpress!C133+DHAP!C133+Doccombe!C133+'Downton Brewery'!C133+'Downton Joinery'!C133+'Downton Tyre &amp; Autocare'!C133+'Global Marketing'!C133+'Help for Heroes'!C133+'Hopback Brewery'!C133+Hydor!C133+'Jacqui Elkins Bookkeeping'!C133+'Jetting Systems'!C133+Kitigawa!C133+'Priority Mailing'!C133+SCWSS!C133+'Skinner &amp; Osment'!C133+'Sports Online'!C133+'Wilton Wholefoods'!C133+Revive!C133</f>
        <v>0</v>
      </c>
      <c r="D133" s="35"/>
      <c r="E133" s="35"/>
      <c r="F133" s="35"/>
      <c r="G133" s="35"/>
      <c r="H133" s="35"/>
      <c r="I133" s="35"/>
      <c r="J133" s="35"/>
      <c r="K133" s="54"/>
      <c r="L133" s="61">
        <f>'3663'!I133+Airpress!I133+DHAP!I133+Doccombe!I133+'Downton Brewery'!I133+'Downton Joinery'!I133+'Downton Tyre &amp; Autocare'!I133+'Global Marketing'!I133+'Help for Heroes'!I133+'Hopback Brewery'!I133+Hydor!I133+'Jacqui Elkins Bookkeeping'!I133+'Jetting Systems'!I133+Kitigawa!I133+'Priority Mailing'!I133+SCWSS!I133+'Skinner &amp; Osment'!I133+'Sports Online'!I133+'Wilton Wholefoods'!I133+Revive!I133</f>
        <v>9</v>
      </c>
      <c r="M133" s="35"/>
      <c r="N133" s="35"/>
      <c r="O133" s="161">
        <f t="shared" si="52"/>
        <v>8.4905660377358486E-2</v>
      </c>
      <c r="P133" s="35"/>
      <c r="Q133" s="35"/>
      <c r="R133" s="35"/>
      <c r="S133" s="35"/>
      <c r="T133" s="54"/>
      <c r="U133" s="61">
        <f t="shared" si="51"/>
        <v>9</v>
      </c>
      <c r="V133" s="35"/>
      <c r="W133" s="35"/>
      <c r="X133" s="35"/>
      <c r="Y133" s="35"/>
      <c r="Z133" s="35"/>
      <c r="AA133" s="35"/>
      <c r="AB133" s="126"/>
    </row>
    <row r="134" spans="1:28" x14ac:dyDescent="0.3">
      <c r="A134" s="30"/>
      <c r="B134" s="31" t="s">
        <v>173</v>
      </c>
      <c r="C134" s="61">
        <f>'3663'!C134+Airpress!C134+DHAP!C134+Doccombe!C134+'Downton Brewery'!C134+'Downton Joinery'!C134+'Downton Tyre &amp; Autocare'!C134+'Global Marketing'!C134+'Help for Heroes'!C134+'Hopback Brewery'!C134+Hydor!C134+'Jacqui Elkins Bookkeeping'!C134+'Jetting Systems'!C134+Kitigawa!C134+'Priority Mailing'!C134+SCWSS!C134+'Skinner &amp; Osment'!C134+'Sports Online'!C134+'Wilton Wholefoods'!C134+Revive!C134</f>
        <v>0</v>
      </c>
      <c r="D134" s="35"/>
      <c r="E134" s="35"/>
      <c r="F134" s="35"/>
      <c r="G134" s="35"/>
      <c r="H134" s="35"/>
      <c r="I134" s="35"/>
      <c r="J134" s="35"/>
      <c r="K134" s="54"/>
      <c r="L134" s="61">
        <f>'3663'!I134+Airpress!I134+DHAP!I134+Doccombe!I134+'Downton Brewery'!I134+'Downton Joinery'!I134+'Downton Tyre &amp; Autocare'!I134+'Global Marketing'!I134+'Help for Heroes'!I134+'Hopback Brewery'!I134+Hydor!I134+'Jacqui Elkins Bookkeeping'!I134+'Jetting Systems'!I134+Kitigawa!I134+'Priority Mailing'!I134+SCWSS!I134+'Skinner &amp; Osment'!I134+'Sports Online'!I134+'Wilton Wholefoods'!I134+Revive!I134</f>
        <v>4</v>
      </c>
      <c r="M134" s="35"/>
      <c r="N134" s="35"/>
      <c r="O134" s="161">
        <f t="shared" si="52"/>
        <v>3.7735849056603772E-2</v>
      </c>
      <c r="P134" s="35"/>
      <c r="Q134" s="35"/>
      <c r="R134" s="35"/>
      <c r="S134" s="35"/>
      <c r="T134" s="54"/>
      <c r="U134" s="61">
        <f t="shared" si="51"/>
        <v>4</v>
      </c>
      <c r="V134" s="35"/>
      <c r="W134" s="35"/>
      <c r="X134" s="35"/>
      <c r="Y134" s="35"/>
      <c r="Z134" s="35"/>
      <c r="AA134" s="35"/>
      <c r="AB134" s="126"/>
    </row>
    <row r="135" spans="1:28" x14ac:dyDescent="0.3">
      <c r="A135" s="30"/>
      <c r="B135" s="31" t="s">
        <v>174</v>
      </c>
      <c r="C135" s="61">
        <f>'3663'!C135+Airpress!C135+DHAP!C135+Doccombe!C135+'Downton Brewery'!C135+'Downton Joinery'!C135+'Downton Tyre &amp; Autocare'!C135+'Global Marketing'!C135+'Help for Heroes'!C135+'Hopback Brewery'!C135+Hydor!C135+'Jacqui Elkins Bookkeeping'!C135+'Jetting Systems'!C135+Kitigawa!C135+'Priority Mailing'!C135+SCWSS!C135+'Skinner &amp; Osment'!C135+'Sports Online'!C135+'Wilton Wholefoods'!C135+Revive!C135</f>
        <v>0</v>
      </c>
      <c r="D135" s="35"/>
      <c r="E135" s="35"/>
      <c r="F135" s="35"/>
      <c r="G135" s="35"/>
      <c r="H135" s="35"/>
      <c r="I135" s="35"/>
      <c r="J135" s="35"/>
      <c r="K135" s="54"/>
      <c r="L135" s="61">
        <f>'3663'!I135+Airpress!I135+DHAP!I135+Doccombe!I135+'Downton Brewery'!I135+'Downton Joinery'!I135+'Downton Tyre &amp; Autocare'!I135+'Global Marketing'!I135+'Help for Heroes'!I135+'Hopback Brewery'!I135+Hydor!I135+'Jacqui Elkins Bookkeeping'!I135+'Jetting Systems'!I135+Kitigawa!I135+'Priority Mailing'!I135+SCWSS!I135+'Skinner &amp; Osment'!I135+'Sports Online'!I135+'Wilton Wholefoods'!I135+Revive!I135</f>
        <v>19</v>
      </c>
      <c r="M135" s="35"/>
      <c r="N135" s="35"/>
      <c r="O135" s="161">
        <f t="shared" si="52"/>
        <v>0.17924528301886791</v>
      </c>
      <c r="P135" s="35"/>
      <c r="Q135" s="35"/>
      <c r="R135" s="35"/>
      <c r="S135" s="35"/>
      <c r="T135" s="54"/>
      <c r="U135" s="61">
        <f t="shared" si="51"/>
        <v>19</v>
      </c>
      <c r="V135" s="35"/>
      <c r="W135" s="35"/>
      <c r="X135" s="35"/>
      <c r="Y135" s="35"/>
      <c r="Z135" s="35"/>
      <c r="AA135" s="35"/>
      <c r="AB135" s="126"/>
    </row>
    <row r="136" spans="1:28" x14ac:dyDescent="0.3">
      <c r="A136" s="30"/>
      <c r="B136" s="31" t="s">
        <v>165</v>
      </c>
      <c r="C136" s="61">
        <f>'3663'!C136+Airpress!C136+DHAP!C136+Doccombe!C136+'Downton Brewery'!C136+'Downton Joinery'!C136+'Downton Tyre &amp; Autocare'!C136+'Global Marketing'!C136+'Help for Heroes'!C136+'Hopback Brewery'!C136+Hydor!C136+'Jacqui Elkins Bookkeeping'!C136+'Jetting Systems'!C136+Kitigawa!C136+'Priority Mailing'!C136+SCWSS!C136+'Skinner &amp; Osment'!C136+'Sports Online'!C136+'Wilton Wholefoods'!C136+Revive!C136</f>
        <v>0</v>
      </c>
      <c r="D136" s="61">
        <f>'3663'!D136+Airpress!D136+DHAP!D136+Doccombe!D136+'Downton Brewery'!D136+'Downton Joinery'!D136+'Downton Tyre &amp; Autocare'!D136+'Global Marketing'!D136+'Help for Heroes'!D136+'Hopback Brewery'!D136+Hydor!D136+'Jacqui Elkins Bookkeeping'!D136+'Jetting Systems'!D136+Kitigawa!D136+'Priority Mailing'!D136+SCWSS!D136+'Skinner &amp; Osment'!D136+'Sports Online'!D136+'Wilton Wholefoods'!D136+Revive!D136</f>
        <v>0</v>
      </c>
      <c r="E136" s="35"/>
      <c r="F136" s="35"/>
      <c r="G136" s="35"/>
      <c r="H136" s="35"/>
      <c r="I136" s="35"/>
      <c r="J136" s="35"/>
      <c r="K136" s="54"/>
      <c r="L136" s="61">
        <f>'3663'!I136+Airpress!I136+DHAP!I136+Doccombe!I136+'Downton Brewery'!I136+'Downton Joinery'!I136+'Downton Tyre &amp; Autocare'!I136+'Global Marketing'!I136+'Help for Heroes'!I136+'Hopback Brewery'!I136+Hydor!I136+'Jacqui Elkins Bookkeeping'!I136+'Jetting Systems'!I136+Kitigawa!I136+'Priority Mailing'!I136+SCWSS!I136+'Skinner &amp; Osment'!I136+'Sports Online'!I136+'Wilton Wholefoods'!I136+Revive!I136</f>
        <v>21</v>
      </c>
      <c r="M136" s="61" t="e">
        <f>'3663'!J136+Airpress!J136+DHAP!J136+Doccombe!J136+'Downton Brewery'!J136+'Downton Joinery'!J136+'Downton Tyre &amp; Autocare'!J136+'Global Marketing'!J136+'Help for Heroes'!J136+'Hopback Brewery'!J136+Hydor!J136+'Jacqui Elkins Bookkeeping'!J136+'Jetting Systems'!J136+Kitigawa!J136+'Priority Mailing'!J136+SCWSS!J136+'Skinner &amp; Osment'!J136+'Sports Online'!J136+'Wilton Wholefoods'!J136+Revive!J136</f>
        <v>#VALUE!</v>
      </c>
      <c r="N136" s="35">
        <f>SUM(L131:L136)</f>
        <v>106</v>
      </c>
      <c r="O136" s="161">
        <f t="shared" si="52"/>
        <v>0.19811320754716982</v>
      </c>
      <c r="P136" s="35"/>
      <c r="Q136" s="35"/>
      <c r="R136" s="35"/>
      <c r="S136" s="35"/>
      <c r="T136" s="54"/>
      <c r="U136" s="61">
        <f t="shared" si="51"/>
        <v>21</v>
      </c>
      <c r="V136" s="61" t="e">
        <f>D136+M136</f>
        <v>#VALUE!</v>
      </c>
      <c r="W136" s="35"/>
      <c r="X136" s="35"/>
      <c r="Y136" s="35"/>
      <c r="Z136" s="35"/>
      <c r="AA136" s="35"/>
      <c r="AB136" s="126"/>
    </row>
    <row r="137" spans="1:28" x14ac:dyDescent="0.3">
      <c r="A137" s="30"/>
      <c r="B137" s="31"/>
      <c r="C137" s="44"/>
      <c r="D137" s="35"/>
      <c r="E137" s="35"/>
      <c r="F137" s="35"/>
      <c r="G137" s="35"/>
      <c r="H137" s="35"/>
      <c r="I137" s="35"/>
      <c r="J137" s="35"/>
      <c r="K137" s="54"/>
      <c r="L137" s="44"/>
      <c r="M137" s="35"/>
      <c r="N137" s="35"/>
      <c r="O137" s="35"/>
      <c r="P137" s="35"/>
      <c r="Q137" s="35"/>
      <c r="R137" s="35"/>
      <c r="S137" s="35"/>
      <c r="T137" s="54"/>
      <c r="U137" s="44"/>
      <c r="V137" s="35"/>
      <c r="W137" s="35"/>
      <c r="X137" s="35"/>
      <c r="Y137" s="35"/>
      <c r="Z137" s="35"/>
      <c r="AA137" s="35"/>
      <c r="AB137" s="126"/>
    </row>
    <row r="138" spans="1:28" ht="28.8" x14ac:dyDescent="0.3">
      <c r="A138" s="30">
        <v>17</v>
      </c>
      <c r="B138" s="31" t="s">
        <v>175</v>
      </c>
      <c r="C138" s="44"/>
      <c r="D138" s="35"/>
      <c r="E138" s="35"/>
      <c r="F138" s="35"/>
      <c r="G138" s="35"/>
      <c r="H138" s="35"/>
      <c r="I138" s="35"/>
      <c r="J138" s="35"/>
      <c r="K138" s="54"/>
      <c r="L138" s="44"/>
      <c r="M138" s="35"/>
      <c r="N138" s="35"/>
      <c r="O138" s="35"/>
      <c r="P138" s="35"/>
      <c r="Q138" s="35"/>
      <c r="R138" s="35"/>
      <c r="S138" s="35"/>
      <c r="T138" s="54"/>
      <c r="U138" s="44"/>
      <c r="V138" s="35"/>
      <c r="W138" s="35"/>
      <c r="X138" s="35"/>
      <c r="Y138" s="35"/>
      <c r="Z138" s="35"/>
      <c r="AA138" s="35"/>
      <c r="AB138" s="126"/>
    </row>
    <row r="139" spans="1:28" x14ac:dyDescent="0.3">
      <c r="A139" s="30"/>
      <c r="B139" s="31" t="s">
        <v>176</v>
      </c>
      <c r="C139" s="61">
        <f>'3663'!C139+Airpress!C139+DHAP!C139+Doccombe!C139+'Downton Brewery'!C139+'Downton Joinery'!C139+'Downton Tyre &amp; Autocare'!C139+'Global Marketing'!C139+'Help for Heroes'!C139+'Hopback Brewery'!C139+Hydor!C139+'Jacqui Elkins Bookkeeping'!C139+'Jetting Systems'!C139+Kitigawa!C139+'Priority Mailing'!C139+SCWSS!C139+'Skinner &amp; Osment'!C139+'Sports Online'!C139+'Wilton Wholefoods'!C139+Revive!C139</f>
        <v>1</v>
      </c>
      <c r="D139" s="35"/>
      <c r="E139" s="35"/>
      <c r="F139" s="35"/>
      <c r="G139" s="35"/>
      <c r="H139" s="35"/>
      <c r="I139" s="35"/>
      <c r="J139" s="35"/>
      <c r="K139" s="54"/>
      <c r="L139" s="61">
        <f>'3663'!I139+Airpress!I139+DHAP!I139+Doccombe!I139+'Downton Brewery'!I139+'Downton Joinery'!I139+'Downton Tyre &amp; Autocare'!I139+'Global Marketing'!I139+'Help for Heroes'!I139+'Hopback Brewery'!I139+Hydor!I139+'Jacqui Elkins Bookkeeping'!I139+'Jetting Systems'!I139+Kitigawa!I139+'Priority Mailing'!I139+SCWSS!I139+'Skinner &amp; Osment'!I139+'Sports Online'!I139+'Wilton Wholefoods'!I139+Revive!I139</f>
        <v>2</v>
      </c>
      <c r="M139" s="35"/>
      <c r="N139" s="35"/>
      <c r="O139" s="161">
        <f>L139/$N$143</f>
        <v>1.5873015873015872E-2</v>
      </c>
      <c r="P139" s="35"/>
      <c r="Q139" s="35"/>
      <c r="R139" s="35"/>
      <c r="S139" s="35"/>
      <c r="T139" s="54"/>
      <c r="U139" s="61">
        <f t="shared" ref="U139:U143" si="53">C139+L139</f>
        <v>3</v>
      </c>
      <c r="V139" s="35"/>
      <c r="W139" s="35"/>
      <c r="X139" s="35"/>
      <c r="Y139" s="35"/>
      <c r="Z139" s="35"/>
      <c r="AA139" s="35"/>
      <c r="AB139" s="126"/>
    </row>
    <row r="140" spans="1:28" x14ac:dyDescent="0.3">
      <c r="A140" s="30"/>
      <c r="B140" s="31" t="s">
        <v>177</v>
      </c>
      <c r="C140" s="61">
        <f>'3663'!C140+Airpress!C140+DHAP!C140+Doccombe!C140+'Downton Brewery'!C140+'Downton Joinery'!C140+'Downton Tyre &amp; Autocare'!C140+'Global Marketing'!C140+'Help for Heroes'!C140+'Hopback Brewery'!C140+Hydor!C140+'Jacqui Elkins Bookkeeping'!C140+'Jetting Systems'!C140+Kitigawa!C140+'Priority Mailing'!C140+SCWSS!C140+'Skinner &amp; Osment'!C140+'Sports Online'!C140+'Wilton Wholefoods'!C140+Revive!C140</f>
        <v>0</v>
      </c>
      <c r="D140" s="35"/>
      <c r="E140" s="35"/>
      <c r="F140" s="35"/>
      <c r="G140" s="35"/>
      <c r="H140" s="35"/>
      <c r="I140" s="35"/>
      <c r="J140" s="35"/>
      <c r="K140" s="54"/>
      <c r="L140" s="61">
        <f>'3663'!I140+Airpress!I140+DHAP!I140+Doccombe!I140+'Downton Brewery'!I140+'Downton Joinery'!I140+'Downton Tyre &amp; Autocare'!I140+'Global Marketing'!I140+'Help for Heroes'!I140+'Hopback Brewery'!I140+Hydor!I140+'Jacqui Elkins Bookkeeping'!I140+'Jetting Systems'!I140+Kitigawa!I140+'Priority Mailing'!I140+SCWSS!I140+'Skinner &amp; Osment'!I140+'Sports Online'!I140+'Wilton Wholefoods'!I140+Revive!I140</f>
        <v>9</v>
      </c>
      <c r="M140" s="35"/>
      <c r="N140" s="35"/>
      <c r="O140" s="161">
        <f t="shared" ref="O140:O143" si="54">L140/$N$143</f>
        <v>7.1428571428571425E-2</v>
      </c>
      <c r="P140" s="35"/>
      <c r="Q140" s="35"/>
      <c r="R140" s="35"/>
      <c r="S140" s="35"/>
      <c r="T140" s="54"/>
      <c r="U140" s="61">
        <f t="shared" si="53"/>
        <v>9</v>
      </c>
      <c r="V140" s="35"/>
      <c r="W140" s="35"/>
      <c r="X140" s="35"/>
      <c r="Y140" s="35"/>
      <c r="Z140" s="35"/>
      <c r="AA140" s="35"/>
      <c r="AB140" s="126"/>
    </row>
    <row r="141" spans="1:28" x14ac:dyDescent="0.3">
      <c r="A141" s="30"/>
      <c r="B141" s="31" t="s">
        <v>178</v>
      </c>
      <c r="C141" s="61">
        <f>'3663'!C141+Airpress!C141+DHAP!C141+Doccombe!C141+'Downton Brewery'!C141+'Downton Joinery'!C141+'Downton Tyre &amp; Autocare'!C141+'Global Marketing'!C141+'Help for Heroes'!C141+'Hopback Brewery'!C141+Hydor!C141+'Jacqui Elkins Bookkeeping'!C141+'Jetting Systems'!C141+Kitigawa!C141+'Priority Mailing'!C141+SCWSS!C141+'Skinner &amp; Osment'!C141+'Sports Online'!C141+'Wilton Wholefoods'!C141+Revive!C141</f>
        <v>2</v>
      </c>
      <c r="D141" s="35"/>
      <c r="E141" s="35"/>
      <c r="F141" s="35"/>
      <c r="G141" s="35"/>
      <c r="H141" s="35"/>
      <c r="I141" s="35"/>
      <c r="J141" s="35"/>
      <c r="K141" s="54"/>
      <c r="L141" s="61">
        <f>'3663'!I141+Airpress!I141+DHAP!I141+Doccombe!I141+'Downton Brewery'!I141+'Downton Joinery'!I141+'Downton Tyre &amp; Autocare'!I141+'Global Marketing'!I141+'Help for Heroes'!I141+'Hopback Brewery'!I141+Hydor!I141+'Jacqui Elkins Bookkeeping'!I141+'Jetting Systems'!I141+Kitigawa!I141+'Priority Mailing'!I141+SCWSS!I141+'Skinner &amp; Osment'!I141+'Sports Online'!I141+'Wilton Wholefoods'!I141+Revive!I141</f>
        <v>43</v>
      </c>
      <c r="M141" s="35"/>
      <c r="N141" s="35"/>
      <c r="O141" s="161">
        <f t="shared" si="54"/>
        <v>0.34126984126984128</v>
      </c>
      <c r="P141" s="282">
        <f>SUM(O141:O142)</f>
        <v>0.77777777777777779</v>
      </c>
      <c r="Q141" s="161"/>
      <c r="R141" s="164"/>
      <c r="S141" s="164"/>
      <c r="T141" s="54"/>
      <c r="U141" s="61">
        <f t="shared" si="53"/>
        <v>45</v>
      </c>
      <c r="V141" s="35"/>
      <c r="W141" s="35"/>
      <c r="X141" s="35"/>
      <c r="Y141" s="35"/>
      <c r="Z141" s="35"/>
      <c r="AA141" s="35"/>
      <c r="AB141" s="126"/>
    </row>
    <row r="142" spans="1:28" x14ac:dyDescent="0.3">
      <c r="A142" s="30"/>
      <c r="B142" s="31" t="s">
        <v>179</v>
      </c>
      <c r="C142" s="61">
        <f>'3663'!C142+Airpress!C142+DHAP!C142+Doccombe!C142+'Downton Brewery'!C142+'Downton Joinery'!C142+'Downton Tyre &amp; Autocare'!C142+'Global Marketing'!C142+'Help for Heroes'!C142+'Hopback Brewery'!C142+Hydor!C142+'Jacqui Elkins Bookkeeping'!C142+'Jetting Systems'!C142+Kitigawa!C142+'Priority Mailing'!C142+SCWSS!C142+'Skinner &amp; Osment'!C142+'Sports Online'!C142+'Wilton Wholefoods'!C142+Revive!C142</f>
        <v>0</v>
      </c>
      <c r="D142" s="35"/>
      <c r="E142" s="35"/>
      <c r="F142" s="35"/>
      <c r="G142" s="35"/>
      <c r="H142" s="35"/>
      <c r="I142" s="35"/>
      <c r="J142" s="35"/>
      <c r="K142" s="54"/>
      <c r="L142" s="61">
        <f>'3663'!I142+Airpress!I142+DHAP!I142+Doccombe!I142+'Downton Brewery'!I142+'Downton Joinery'!I142+'Downton Tyre &amp; Autocare'!I142+'Global Marketing'!I142+'Help for Heroes'!I142+'Hopback Brewery'!I142+Hydor!I142+'Jacqui Elkins Bookkeeping'!I142+'Jetting Systems'!I142+Kitigawa!I142+'Priority Mailing'!I142+SCWSS!I142+'Skinner &amp; Osment'!I142+'Sports Online'!I142+'Wilton Wholefoods'!I142+Revive!I142</f>
        <v>55</v>
      </c>
      <c r="M142" s="35"/>
      <c r="N142" s="35"/>
      <c r="O142" s="161">
        <f t="shared" si="54"/>
        <v>0.43650793650793651</v>
      </c>
      <c r="P142" s="282"/>
      <c r="Q142" s="161"/>
      <c r="R142" s="164"/>
      <c r="S142" s="164"/>
      <c r="T142" s="54"/>
      <c r="U142" s="61">
        <f t="shared" si="53"/>
        <v>55</v>
      </c>
      <c r="V142" s="35"/>
      <c r="W142" s="35"/>
      <c r="X142" s="35"/>
      <c r="Y142" s="35"/>
      <c r="Z142" s="35"/>
      <c r="AA142" s="35"/>
      <c r="AB142" s="126"/>
    </row>
    <row r="143" spans="1:28" x14ac:dyDescent="0.3">
      <c r="A143" s="30"/>
      <c r="B143" s="31" t="s">
        <v>180</v>
      </c>
      <c r="C143" s="61">
        <f>'3663'!C143+Airpress!C143+DHAP!C143+Doccombe!C143+'Downton Brewery'!C143+'Downton Joinery'!C143+'Downton Tyre &amp; Autocare'!C143+'Global Marketing'!C143+'Help for Heroes'!C143+'Hopback Brewery'!C143+Hydor!C143+'Jacqui Elkins Bookkeeping'!C143+'Jetting Systems'!C143+Kitigawa!C143+'Priority Mailing'!C143+SCWSS!C143+'Skinner &amp; Osment'!C143+'Sports Online'!C143+'Wilton Wholefoods'!C143+Revive!C143</f>
        <v>0</v>
      </c>
      <c r="D143" s="35"/>
      <c r="E143" s="35"/>
      <c r="F143" s="35"/>
      <c r="G143" s="35"/>
      <c r="H143" s="35"/>
      <c r="I143" s="35"/>
      <c r="J143" s="35"/>
      <c r="K143" s="54"/>
      <c r="L143" s="61">
        <f>'3663'!I143+Airpress!I143+DHAP!I143+Doccombe!I143+'Downton Brewery'!I143+'Downton Joinery'!I143+'Downton Tyre &amp; Autocare'!I143+'Global Marketing'!I143+'Help for Heroes'!I143+'Hopback Brewery'!I143+Hydor!I143+'Jacqui Elkins Bookkeeping'!I143+'Jetting Systems'!I143+Kitigawa!I143+'Priority Mailing'!I143+SCWSS!I143+'Skinner &amp; Osment'!I143+'Sports Online'!I143+'Wilton Wholefoods'!I143+Revive!I143</f>
        <v>17</v>
      </c>
      <c r="M143" s="35"/>
      <c r="N143" s="35">
        <f>SUM(L139:L143)</f>
        <v>126</v>
      </c>
      <c r="O143" s="161">
        <f t="shared" si="54"/>
        <v>0.13492063492063491</v>
      </c>
      <c r="P143" s="35"/>
      <c r="Q143" s="35"/>
      <c r="R143" s="35"/>
      <c r="S143" s="35"/>
      <c r="T143" s="54"/>
      <c r="U143" s="61">
        <f t="shared" si="53"/>
        <v>17</v>
      </c>
      <c r="V143" s="35"/>
      <c r="W143" s="35"/>
      <c r="X143" s="35"/>
      <c r="Y143" s="35"/>
      <c r="Z143" s="35"/>
      <c r="AA143" s="35"/>
      <c r="AB143" s="126"/>
    </row>
    <row r="144" spans="1:28" x14ac:dyDescent="0.3">
      <c r="A144" s="30"/>
      <c r="B144" s="31"/>
      <c r="C144" s="44"/>
      <c r="D144" s="35"/>
      <c r="E144" s="35"/>
      <c r="F144" s="35"/>
      <c r="G144" s="35"/>
      <c r="H144" s="35"/>
      <c r="I144" s="35"/>
      <c r="J144" s="35"/>
      <c r="K144" s="54"/>
      <c r="L144" s="44"/>
      <c r="M144" s="35"/>
      <c r="N144" s="35"/>
      <c r="O144" s="35"/>
      <c r="P144" s="35"/>
      <c r="Q144" s="35"/>
      <c r="R144" s="35"/>
      <c r="S144" s="35"/>
      <c r="T144" s="54"/>
      <c r="U144" s="44"/>
      <c r="V144" s="35"/>
      <c r="W144" s="35"/>
      <c r="X144" s="35"/>
      <c r="Y144" s="35"/>
      <c r="Z144" s="35"/>
      <c r="AA144" s="35"/>
      <c r="AB144" s="126"/>
    </row>
    <row r="145" spans="1:28" ht="28.8" x14ac:dyDescent="0.3">
      <c r="A145" s="30">
        <v>18</v>
      </c>
      <c r="B145" s="31" t="s">
        <v>181</v>
      </c>
      <c r="C145" s="76"/>
      <c r="D145" s="61" t="e">
        <f>'3663'!D145+Airpress!D145+DHAP!D145+Doccombe!D145+'Downton Brewery'!D145+'Downton Joinery'!D145+'Downton Tyre &amp; Autocare'!D145+'Global Marketing'!D145+'Help for Heroes'!D145+'Hopback Brewery'!D145+Hydor!D145+'Jacqui Elkins Bookkeeping'!D145+'Jetting Systems'!D145+Kitigawa!D145+'Priority Mailing'!D145+SCWSS!D145+'Skinner &amp; Osment'!D145+'Sports Online'!D145+'Wilton Wholefoods'!D145+Revive!D145</f>
        <v>#VALUE!</v>
      </c>
      <c r="E145" s="35"/>
      <c r="F145" s="35"/>
      <c r="G145" s="35"/>
      <c r="H145" s="35"/>
      <c r="I145" s="35"/>
      <c r="J145" s="35"/>
      <c r="K145" s="54"/>
      <c r="L145" s="76"/>
      <c r="M145" s="61" t="e">
        <f>'3663'!J145+Airpress!J145+DHAP!J145+Doccombe!J145+'Downton Brewery'!J145+'Downton Joinery'!J145+'Downton Tyre &amp; Autocare'!J145+'Global Marketing'!J145+'Help for Heroes'!J145+'Hopback Brewery'!J145+Hydor!J145+'Jacqui Elkins Bookkeeping'!J145+'Jetting Systems'!J145+Kitigawa!J145+'Priority Mailing'!J145+SCWSS!J145+'Skinner &amp; Osment'!J145+'Sports Online'!J145+'Wilton Wholefoods'!J145+Revive!J145</f>
        <v>#VALUE!</v>
      </c>
      <c r="N145" s="35"/>
      <c r="O145" s="35"/>
      <c r="P145" s="35"/>
      <c r="Q145" s="35"/>
      <c r="R145" s="35"/>
      <c r="S145" s="35"/>
      <c r="T145" s="54"/>
      <c r="U145" s="76"/>
      <c r="V145" s="61" t="e">
        <f t="shared" ref="V145" si="55">D145+M145</f>
        <v>#VALUE!</v>
      </c>
      <c r="W145" s="35"/>
      <c r="X145" s="35"/>
      <c r="Y145" s="35"/>
      <c r="Z145" s="35"/>
      <c r="AA145" s="35"/>
      <c r="AB145" s="126"/>
    </row>
    <row r="146" spans="1:28" x14ac:dyDescent="0.3">
      <c r="A146" s="38"/>
      <c r="B146" s="39"/>
      <c r="C146" s="88"/>
      <c r="D146" s="89"/>
      <c r="E146" s="89"/>
      <c r="F146" s="89"/>
      <c r="G146" s="89"/>
      <c r="H146" s="89"/>
      <c r="I146" s="89"/>
      <c r="J146" s="89"/>
      <c r="K146" s="91"/>
      <c r="L146" s="88"/>
      <c r="M146" s="89"/>
      <c r="N146" s="89"/>
      <c r="O146" s="89"/>
      <c r="P146" s="89"/>
      <c r="Q146" s="89"/>
      <c r="R146" s="89"/>
      <c r="S146" s="89"/>
      <c r="T146" s="91"/>
      <c r="U146" s="88"/>
      <c r="V146" s="89"/>
      <c r="W146" s="89"/>
      <c r="X146" s="89"/>
      <c r="Y146" s="89"/>
      <c r="Z146" s="89"/>
      <c r="AA146" s="89"/>
      <c r="AB146" s="111"/>
    </row>
  </sheetData>
  <mergeCells count="1">
    <mergeCell ref="P141:P142"/>
  </mergeCells>
  <pageMargins left="0.70866141732283461" right="0.70866141732283461" top="0.74803149606299213" bottom="0.74803149606299213" header="0.31496062992125984" footer="0.31496062992125984"/>
  <pageSetup paperSize="9" scale="19"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90" zoomScaleNormal="90" workbookViewId="0">
      <selection activeCell="C10" sqref="C10:I11"/>
    </sheetView>
  </sheetViews>
  <sheetFormatPr defaultColWidth="9.109375" defaultRowHeight="14.4" x14ac:dyDescent="0.3"/>
  <cols>
    <col min="1" max="1" width="4.44140625" style="23" customWidth="1"/>
    <col min="2" max="2" width="45.6640625" style="2" customWidth="1"/>
    <col min="3" max="3" width="16.88671875" style="4" customWidth="1"/>
    <col min="4" max="4" width="38" style="4" customWidth="1"/>
    <col min="5" max="7" width="16.88671875" style="4" customWidth="1"/>
    <col min="8" max="8" width="4" style="4" customWidth="1"/>
    <col min="9" max="9" width="50.109375" style="4" customWidth="1"/>
    <col min="10" max="10" width="72.6640625" style="4" customWidth="1"/>
    <col min="11" max="12" width="13.5546875" style="4" customWidth="1"/>
    <col min="13" max="13" width="9.109375" style="4"/>
    <col min="14" max="14" width="9.109375" style="2"/>
    <col min="15" max="16384" width="9.109375" style="3"/>
  </cols>
  <sheetData>
    <row r="1" spans="1:14" ht="15" x14ac:dyDescent="0.25">
      <c r="B1" s="6" t="s">
        <v>1</v>
      </c>
      <c r="D1" s="25"/>
    </row>
    <row r="2" spans="1:14" ht="15" x14ac:dyDescent="0.25">
      <c r="B2" s="6"/>
    </row>
    <row r="3" spans="1:14" ht="15" x14ac:dyDescent="0.25">
      <c r="B3" s="6" t="s">
        <v>184</v>
      </c>
      <c r="C3" s="64">
        <v>3663</v>
      </c>
      <c r="D3" s="5"/>
      <c r="E3" s="5"/>
      <c r="F3" s="5"/>
      <c r="G3" s="5"/>
      <c r="H3" s="5"/>
    </row>
    <row r="4" spans="1:14" ht="15" x14ac:dyDescent="0.25">
      <c r="B4" s="6" t="s">
        <v>185</v>
      </c>
      <c r="C4" s="64">
        <v>84</v>
      </c>
      <c r="D4" s="5"/>
      <c r="E4" s="5"/>
      <c r="F4" s="5"/>
      <c r="G4" s="5"/>
      <c r="H4" s="5"/>
    </row>
    <row r="5" spans="1:14" ht="15" x14ac:dyDescent="0.25">
      <c r="B5" s="24"/>
    </row>
    <row r="6" spans="1:14" s="1" customFormat="1" ht="60" x14ac:dyDescent="0.25">
      <c r="A6" s="26"/>
      <c r="B6" s="27" t="s">
        <v>182</v>
      </c>
      <c r="C6" s="59" t="s">
        <v>183</v>
      </c>
      <c r="D6" s="28"/>
      <c r="E6" s="28"/>
      <c r="F6" s="28"/>
      <c r="G6" s="29"/>
      <c r="H6" s="51"/>
      <c r="I6" s="59" t="s">
        <v>116</v>
      </c>
      <c r="J6" s="28"/>
      <c r="K6" s="28"/>
      <c r="L6" s="28"/>
      <c r="M6" s="29"/>
      <c r="N6" s="6"/>
    </row>
    <row r="7" spans="1:14" ht="15" x14ac:dyDescent="0.25">
      <c r="A7" s="30"/>
      <c r="B7" s="31" t="s">
        <v>115</v>
      </c>
      <c r="C7" s="42"/>
      <c r="D7" s="32"/>
      <c r="E7" s="32"/>
      <c r="F7" s="32"/>
      <c r="G7" s="33"/>
      <c r="H7" s="52"/>
      <c r="I7" s="42"/>
      <c r="J7" s="32"/>
      <c r="K7" s="32"/>
      <c r="L7" s="32"/>
      <c r="M7" s="33"/>
    </row>
    <row r="8" spans="1:14" ht="15" x14ac:dyDescent="0.25">
      <c r="A8" s="30"/>
      <c r="B8" s="31"/>
      <c r="C8" s="42"/>
      <c r="D8" s="32"/>
      <c r="E8" s="32"/>
      <c r="F8" s="32"/>
      <c r="G8" s="33"/>
      <c r="H8" s="52"/>
      <c r="I8" s="42"/>
      <c r="J8" s="32"/>
      <c r="K8" s="32"/>
      <c r="L8" s="32"/>
      <c r="M8" s="33"/>
    </row>
    <row r="9" spans="1:14" ht="15" x14ac:dyDescent="0.25">
      <c r="A9" s="30">
        <v>1</v>
      </c>
      <c r="B9" s="31" t="s">
        <v>117</v>
      </c>
      <c r="C9" s="42"/>
      <c r="D9" s="32"/>
      <c r="E9" s="32"/>
      <c r="F9" s="32"/>
      <c r="G9" s="33"/>
      <c r="H9" s="52"/>
      <c r="I9" s="42"/>
      <c r="J9" s="32"/>
      <c r="K9" s="32"/>
      <c r="L9" s="32"/>
      <c r="M9" s="33"/>
    </row>
    <row r="10" spans="1:14" ht="15" x14ac:dyDescent="0.25">
      <c r="A10" s="30"/>
      <c r="B10" s="31" t="s">
        <v>118</v>
      </c>
      <c r="C10" s="60">
        <v>17</v>
      </c>
      <c r="D10" s="32"/>
      <c r="E10" s="32"/>
      <c r="F10" s="32"/>
      <c r="G10" s="33"/>
      <c r="H10" s="52"/>
      <c r="I10" s="42"/>
      <c r="J10" s="32"/>
      <c r="K10" s="32"/>
      <c r="L10" s="32"/>
      <c r="M10" s="33"/>
    </row>
    <row r="11" spans="1:14" ht="15" x14ac:dyDescent="0.25">
      <c r="A11" s="30"/>
      <c r="B11" s="31" t="s">
        <v>119</v>
      </c>
      <c r="C11" s="42"/>
      <c r="D11" s="32"/>
      <c r="E11" s="32"/>
      <c r="F11" s="32"/>
      <c r="G11" s="33"/>
      <c r="H11" s="52"/>
      <c r="I11" s="60">
        <f>22+12+33</f>
        <v>67</v>
      </c>
      <c r="J11" s="32"/>
      <c r="K11" s="32"/>
      <c r="L11" s="32"/>
      <c r="M11" s="33"/>
    </row>
    <row r="12" spans="1:14" ht="15" x14ac:dyDescent="0.25">
      <c r="A12" s="30"/>
      <c r="B12" s="31"/>
      <c r="C12" s="42"/>
      <c r="D12" s="32"/>
      <c r="E12" s="32"/>
      <c r="F12" s="32"/>
      <c r="G12" s="33"/>
      <c r="H12" s="52"/>
      <c r="I12" s="42"/>
      <c r="J12" s="32"/>
      <c r="K12" s="32"/>
      <c r="L12" s="32"/>
      <c r="M12" s="33"/>
    </row>
    <row r="13" spans="1:14" ht="15" x14ac:dyDescent="0.25">
      <c r="A13" s="30">
        <v>2</v>
      </c>
      <c r="B13" s="31" t="s">
        <v>126</v>
      </c>
      <c r="C13" s="42"/>
      <c r="D13" s="32"/>
      <c r="E13" s="32"/>
      <c r="F13" s="32"/>
      <c r="G13" s="33"/>
      <c r="H13" s="52"/>
      <c r="I13" s="42"/>
      <c r="J13" s="32"/>
      <c r="K13" s="32"/>
      <c r="L13" s="32"/>
      <c r="M13" s="33"/>
    </row>
    <row r="14" spans="1:14" x14ac:dyDescent="0.3">
      <c r="A14" s="30"/>
      <c r="B14" s="31" t="s">
        <v>120</v>
      </c>
      <c r="C14" s="60">
        <v>6</v>
      </c>
      <c r="D14" s="32"/>
      <c r="E14" s="32"/>
      <c r="F14" s="32"/>
      <c r="G14" s="33"/>
      <c r="H14" s="52"/>
      <c r="I14" s="60"/>
      <c r="J14" s="32"/>
      <c r="K14" s="32"/>
      <c r="L14" s="32"/>
      <c r="M14" s="33"/>
    </row>
    <row r="15" spans="1:14" x14ac:dyDescent="0.3">
      <c r="A15" s="30"/>
      <c r="B15" s="31" t="s">
        <v>121</v>
      </c>
      <c r="C15" s="60">
        <v>1</v>
      </c>
      <c r="D15" s="32"/>
      <c r="E15" s="32"/>
      <c r="F15" s="32"/>
      <c r="G15" s="33"/>
      <c r="H15" s="52"/>
      <c r="I15" s="60"/>
      <c r="J15" s="32"/>
      <c r="K15" s="32"/>
      <c r="L15" s="32"/>
      <c r="M15" s="33"/>
    </row>
    <row r="16" spans="1:14" x14ac:dyDescent="0.3">
      <c r="A16" s="30"/>
      <c r="B16" s="31" t="s">
        <v>122</v>
      </c>
      <c r="C16" s="60"/>
      <c r="D16" s="32"/>
      <c r="E16" s="32"/>
      <c r="F16" s="32"/>
      <c r="G16" s="33"/>
      <c r="H16" s="52"/>
      <c r="I16" s="60">
        <v>1</v>
      </c>
      <c r="J16" s="32"/>
      <c r="K16" s="32"/>
      <c r="L16" s="32"/>
      <c r="M16" s="33"/>
    </row>
    <row r="17" spans="1:13" x14ac:dyDescent="0.3">
      <c r="A17" s="30"/>
      <c r="B17" s="31" t="s">
        <v>123</v>
      </c>
      <c r="C17" s="60"/>
      <c r="D17" s="32"/>
      <c r="E17" s="32"/>
      <c r="F17" s="32"/>
      <c r="G17" s="33"/>
      <c r="H17" s="52"/>
      <c r="I17" s="60">
        <v>1</v>
      </c>
      <c r="J17" s="32"/>
      <c r="K17" s="32"/>
      <c r="L17" s="32"/>
      <c r="M17" s="33"/>
    </row>
    <row r="18" spans="1:13" x14ac:dyDescent="0.3">
      <c r="A18" s="30"/>
      <c r="B18" s="31" t="s">
        <v>124</v>
      </c>
      <c r="C18" s="60">
        <v>10</v>
      </c>
      <c r="D18" s="32"/>
      <c r="E18" s="32"/>
      <c r="F18" s="32"/>
      <c r="G18" s="33"/>
      <c r="H18" s="52"/>
      <c r="I18" s="60">
        <v>53</v>
      </c>
      <c r="J18" s="32"/>
      <c r="K18" s="32"/>
      <c r="L18" s="32"/>
      <c r="M18" s="33"/>
    </row>
    <row r="19" spans="1:13" x14ac:dyDescent="0.3">
      <c r="A19" s="30"/>
      <c r="B19" s="31" t="s">
        <v>125</v>
      </c>
      <c r="C19" s="60">
        <v>4</v>
      </c>
      <c r="D19" s="32"/>
      <c r="E19" s="32"/>
      <c r="F19" s="32"/>
      <c r="G19" s="33"/>
      <c r="H19" s="52"/>
      <c r="I19" s="60">
        <v>13</v>
      </c>
      <c r="J19" s="32"/>
      <c r="K19" s="32"/>
      <c r="L19" s="32"/>
      <c r="M19" s="33"/>
    </row>
    <row r="20" spans="1:13" x14ac:dyDescent="0.3">
      <c r="A20" s="30"/>
      <c r="B20" s="31"/>
      <c r="C20" s="42"/>
      <c r="D20" s="32"/>
      <c r="E20" s="32"/>
      <c r="F20" s="32"/>
      <c r="G20" s="33"/>
      <c r="H20" s="52"/>
      <c r="I20" s="42"/>
      <c r="J20" s="32"/>
      <c r="K20" s="32"/>
      <c r="L20" s="32"/>
      <c r="M20" s="33"/>
    </row>
    <row r="21" spans="1:13" x14ac:dyDescent="0.3">
      <c r="A21" s="30">
        <v>3</v>
      </c>
      <c r="B21" s="31" t="s">
        <v>127</v>
      </c>
      <c r="C21" s="42"/>
      <c r="D21" s="32"/>
      <c r="E21" s="32"/>
      <c r="F21" s="32"/>
      <c r="G21" s="33"/>
      <c r="H21" s="52"/>
      <c r="I21" s="42"/>
      <c r="J21" s="32"/>
      <c r="K21" s="32"/>
      <c r="L21" s="32"/>
      <c r="M21" s="33"/>
    </row>
    <row r="22" spans="1:13" x14ac:dyDescent="0.3">
      <c r="A22" s="30"/>
      <c r="B22" s="31" t="s">
        <v>89</v>
      </c>
      <c r="C22" s="60">
        <v>6</v>
      </c>
      <c r="D22" s="32"/>
      <c r="E22" s="32"/>
      <c r="F22" s="32"/>
      <c r="G22" s="33"/>
      <c r="H22" s="52"/>
      <c r="I22" s="60">
        <v>33</v>
      </c>
      <c r="J22" s="32"/>
      <c r="K22" s="32"/>
      <c r="L22" s="32"/>
      <c r="M22" s="33"/>
    </row>
    <row r="23" spans="1:13" x14ac:dyDescent="0.3">
      <c r="A23" s="30"/>
      <c r="B23" s="31" t="s">
        <v>90</v>
      </c>
      <c r="C23" s="60">
        <v>2</v>
      </c>
      <c r="D23" s="32"/>
      <c r="E23" s="32"/>
      <c r="F23" s="32"/>
      <c r="G23" s="33"/>
      <c r="H23" s="52"/>
      <c r="I23" s="60">
        <v>22</v>
      </c>
      <c r="J23" s="32"/>
      <c r="K23" s="32"/>
      <c r="L23" s="32"/>
      <c r="M23" s="33"/>
    </row>
    <row r="24" spans="1:13" x14ac:dyDescent="0.3">
      <c r="A24" s="30"/>
      <c r="B24" s="31" t="s">
        <v>91</v>
      </c>
      <c r="C24" s="60">
        <v>8</v>
      </c>
      <c r="D24" s="32"/>
      <c r="E24" s="32"/>
      <c r="F24" s="32"/>
      <c r="G24" s="33"/>
      <c r="H24" s="52"/>
      <c r="I24" s="60">
        <v>12</v>
      </c>
      <c r="J24" s="32"/>
      <c r="K24" s="32"/>
      <c r="L24" s="32"/>
      <c r="M24" s="33"/>
    </row>
    <row r="25" spans="1:13" x14ac:dyDescent="0.3">
      <c r="A25" s="30"/>
      <c r="B25" s="31"/>
      <c r="C25" s="42"/>
      <c r="D25" s="32"/>
      <c r="E25" s="32"/>
      <c r="F25" s="32"/>
      <c r="G25" s="33"/>
      <c r="H25" s="52"/>
      <c r="I25" s="42"/>
      <c r="J25" s="32"/>
      <c r="K25" s="32"/>
      <c r="L25" s="32"/>
      <c r="M25" s="33"/>
    </row>
    <row r="26" spans="1:13" x14ac:dyDescent="0.3">
      <c r="A26" s="30">
        <v>4</v>
      </c>
      <c r="B26" s="31" t="s">
        <v>128</v>
      </c>
      <c r="C26" s="43"/>
      <c r="D26" s="34"/>
      <c r="E26" s="34"/>
      <c r="F26" s="34"/>
      <c r="G26" s="48"/>
      <c r="H26" s="53"/>
      <c r="I26" s="43"/>
      <c r="J26" s="34"/>
      <c r="K26" s="34"/>
      <c r="L26" s="34"/>
      <c r="M26" s="33"/>
    </row>
    <row r="27" spans="1:13" x14ac:dyDescent="0.3">
      <c r="A27" s="30"/>
      <c r="B27" s="34">
        <v>5</v>
      </c>
      <c r="C27" s="61"/>
      <c r="D27" s="34"/>
      <c r="E27" s="34"/>
      <c r="F27" s="34"/>
      <c r="G27" s="48"/>
      <c r="H27" s="53"/>
      <c r="I27" s="61">
        <v>6</v>
      </c>
      <c r="J27" s="34"/>
      <c r="K27" s="34"/>
      <c r="L27" s="34"/>
      <c r="M27" s="33"/>
    </row>
    <row r="28" spans="1:13" x14ac:dyDescent="0.3">
      <c r="A28" s="30"/>
      <c r="B28" s="34">
        <v>6</v>
      </c>
      <c r="C28" s="61"/>
      <c r="D28" s="34"/>
      <c r="E28" s="34"/>
      <c r="F28" s="34"/>
      <c r="G28" s="48"/>
      <c r="H28" s="53"/>
      <c r="I28" s="61">
        <v>1</v>
      </c>
      <c r="J28" s="34"/>
      <c r="K28" s="34"/>
      <c r="L28" s="34"/>
      <c r="M28" s="33"/>
    </row>
    <row r="29" spans="1:13" x14ac:dyDescent="0.3">
      <c r="A29" s="30"/>
      <c r="B29" s="34">
        <v>7</v>
      </c>
      <c r="C29" s="61">
        <v>1</v>
      </c>
      <c r="D29" s="34"/>
      <c r="E29" s="34"/>
      <c r="F29" s="34"/>
      <c r="G29" s="48"/>
      <c r="H29" s="53"/>
      <c r="I29" s="61">
        <v>3</v>
      </c>
      <c r="J29" s="34"/>
      <c r="K29" s="34"/>
      <c r="L29" s="34"/>
      <c r="M29" s="33"/>
    </row>
    <row r="30" spans="1:13" x14ac:dyDescent="0.3">
      <c r="A30" s="30"/>
      <c r="B30" s="34">
        <v>8</v>
      </c>
      <c r="C30" s="61">
        <v>8</v>
      </c>
      <c r="D30" s="34"/>
      <c r="E30" s="34"/>
      <c r="F30" s="34"/>
      <c r="G30" s="48"/>
      <c r="H30" s="53"/>
      <c r="I30" s="61">
        <v>23</v>
      </c>
      <c r="J30" s="34"/>
      <c r="K30" s="34"/>
      <c r="L30" s="34"/>
      <c r="M30" s="33"/>
    </row>
    <row r="31" spans="1:13" x14ac:dyDescent="0.3">
      <c r="A31" s="30"/>
      <c r="B31" s="34">
        <v>9</v>
      </c>
      <c r="C31" s="62"/>
      <c r="D31" s="34"/>
      <c r="E31" s="34"/>
      <c r="F31" s="34"/>
      <c r="G31" s="48"/>
      <c r="H31" s="53"/>
      <c r="I31" s="61">
        <v>5</v>
      </c>
      <c r="J31" s="34"/>
      <c r="K31" s="34"/>
      <c r="L31" s="34"/>
      <c r="M31" s="33"/>
    </row>
    <row r="32" spans="1:13" x14ac:dyDescent="0.3">
      <c r="A32" s="30"/>
      <c r="B32" s="34">
        <v>10</v>
      </c>
      <c r="C32" s="62"/>
      <c r="D32" s="34"/>
      <c r="E32" s="34"/>
      <c r="F32" s="34"/>
      <c r="G32" s="48"/>
      <c r="H32" s="53"/>
      <c r="I32" s="61">
        <v>1</v>
      </c>
      <c r="J32" s="34"/>
      <c r="K32" s="34"/>
      <c r="L32" s="34"/>
      <c r="M32" s="33"/>
    </row>
    <row r="33" spans="1:13" x14ac:dyDescent="0.3">
      <c r="A33" s="30"/>
      <c r="B33" s="34">
        <v>11</v>
      </c>
      <c r="C33" s="62"/>
      <c r="D33" s="34"/>
      <c r="E33" s="34"/>
      <c r="F33" s="34"/>
      <c r="G33" s="48"/>
      <c r="H33" s="53"/>
      <c r="I33" s="61">
        <v>1</v>
      </c>
      <c r="J33" s="34"/>
      <c r="K33" s="34"/>
      <c r="L33" s="34"/>
      <c r="M33" s="33"/>
    </row>
    <row r="34" spans="1:13" x14ac:dyDescent="0.3">
      <c r="A34" s="30"/>
      <c r="B34" s="34">
        <v>12</v>
      </c>
      <c r="C34" s="61">
        <v>1</v>
      </c>
      <c r="D34" s="34"/>
      <c r="E34" s="34"/>
      <c r="F34" s="34"/>
      <c r="G34" s="48"/>
      <c r="H34" s="53"/>
      <c r="I34" s="61"/>
      <c r="J34" s="34"/>
      <c r="K34" s="34"/>
      <c r="L34" s="34"/>
      <c r="M34" s="33"/>
    </row>
    <row r="35" spans="1:13" x14ac:dyDescent="0.3">
      <c r="A35" s="30"/>
      <c r="B35" s="34">
        <v>13</v>
      </c>
      <c r="C35" s="62"/>
      <c r="D35" s="34"/>
      <c r="E35" s="34"/>
      <c r="F35" s="34"/>
      <c r="G35" s="48"/>
      <c r="H35" s="53"/>
      <c r="I35" s="62"/>
      <c r="J35" s="34"/>
      <c r="K35" s="34"/>
      <c r="L35" s="34"/>
      <c r="M35" s="33"/>
    </row>
    <row r="36" spans="1:13" x14ac:dyDescent="0.3">
      <c r="A36" s="30"/>
      <c r="B36" s="34">
        <v>14</v>
      </c>
      <c r="C36" s="62"/>
      <c r="D36" s="34"/>
      <c r="E36" s="34"/>
      <c r="F36" s="34"/>
      <c r="G36" s="48"/>
      <c r="H36" s="53"/>
      <c r="I36" s="62"/>
      <c r="J36" s="34"/>
      <c r="K36" s="34"/>
      <c r="L36" s="34"/>
      <c r="M36" s="33"/>
    </row>
    <row r="37" spans="1:13" x14ac:dyDescent="0.3">
      <c r="A37" s="30"/>
      <c r="B37" s="34">
        <v>15</v>
      </c>
      <c r="C37" s="62"/>
      <c r="D37" s="34"/>
      <c r="E37" s="34"/>
      <c r="F37" s="34"/>
      <c r="G37" s="48"/>
      <c r="H37" s="53"/>
      <c r="I37" s="62"/>
      <c r="J37" s="34"/>
      <c r="K37" s="34"/>
      <c r="L37" s="34"/>
      <c r="M37" s="33"/>
    </row>
    <row r="38" spans="1:13" x14ac:dyDescent="0.3">
      <c r="A38" s="30"/>
      <c r="B38" s="34">
        <v>16</v>
      </c>
      <c r="C38" s="61">
        <v>3</v>
      </c>
      <c r="D38" s="35"/>
      <c r="E38" s="35"/>
      <c r="F38" s="35"/>
      <c r="G38" s="49"/>
      <c r="H38" s="54"/>
      <c r="I38" s="61">
        <v>16</v>
      </c>
      <c r="J38" s="35"/>
      <c r="K38" s="35"/>
      <c r="L38" s="35"/>
      <c r="M38" s="33"/>
    </row>
    <row r="39" spans="1:13" x14ac:dyDescent="0.3">
      <c r="A39" s="30"/>
      <c r="B39" s="34">
        <v>17</v>
      </c>
      <c r="C39" s="61"/>
      <c r="D39" s="35"/>
      <c r="E39" s="35"/>
      <c r="F39" s="35"/>
      <c r="G39" s="49"/>
      <c r="H39" s="54"/>
      <c r="I39" s="61"/>
      <c r="J39" s="35"/>
      <c r="K39" s="35"/>
      <c r="L39" s="35"/>
      <c r="M39" s="33"/>
    </row>
    <row r="40" spans="1:13" x14ac:dyDescent="0.3">
      <c r="A40" s="30"/>
      <c r="B40" s="34">
        <v>18</v>
      </c>
      <c r="C40" s="61"/>
      <c r="D40" s="35"/>
      <c r="E40" s="35"/>
      <c r="F40" s="35"/>
      <c r="G40" s="49"/>
      <c r="H40" s="54"/>
      <c r="I40" s="61"/>
      <c r="J40" s="35"/>
      <c r="K40" s="35"/>
      <c r="L40" s="35"/>
      <c r="M40" s="33"/>
    </row>
    <row r="41" spans="1:13" x14ac:dyDescent="0.3">
      <c r="A41" s="30"/>
      <c r="B41" s="34">
        <v>19</v>
      </c>
      <c r="C41" s="61"/>
      <c r="D41" s="35"/>
      <c r="E41" s="35"/>
      <c r="F41" s="35"/>
      <c r="G41" s="49"/>
      <c r="H41" s="54"/>
      <c r="I41" s="61"/>
      <c r="J41" s="35"/>
      <c r="K41" s="35"/>
      <c r="L41" s="35"/>
      <c r="M41" s="33"/>
    </row>
    <row r="42" spans="1:13" x14ac:dyDescent="0.3">
      <c r="A42" s="30"/>
      <c r="B42" s="34">
        <v>20</v>
      </c>
      <c r="C42" s="61">
        <v>2</v>
      </c>
      <c r="D42" s="35"/>
      <c r="E42" s="35"/>
      <c r="F42" s="35"/>
      <c r="G42" s="49"/>
      <c r="H42" s="54"/>
      <c r="I42" s="61">
        <v>8</v>
      </c>
      <c r="J42" s="35"/>
      <c r="K42" s="35"/>
      <c r="L42" s="35"/>
      <c r="M42" s="33"/>
    </row>
    <row r="43" spans="1:13" x14ac:dyDescent="0.3">
      <c r="A43" s="30"/>
      <c r="B43" s="34">
        <v>21</v>
      </c>
      <c r="C43" s="61">
        <v>1</v>
      </c>
      <c r="D43" s="35"/>
      <c r="E43" s="35"/>
      <c r="F43" s="35"/>
      <c r="G43" s="49"/>
      <c r="H43" s="54"/>
      <c r="I43" s="61"/>
      <c r="J43" s="35"/>
      <c r="K43" s="35"/>
      <c r="L43" s="35"/>
      <c r="M43" s="33"/>
    </row>
    <row r="44" spans="1:13" x14ac:dyDescent="0.3">
      <c r="A44" s="30">
        <v>5</v>
      </c>
      <c r="B44" s="31" t="s">
        <v>129</v>
      </c>
      <c r="C44" s="44"/>
      <c r="D44" s="35"/>
      <c r="E44" s="35"/>
      <c r="F44" s="35"/>
      <c r="G44" s="49"/>
      <c r="H44" s="54"/>
      <c r="I44" s="44"/>
      <c r="J44" s="35"/>
      <c r="K44" s="35"/>
      <c r="L44" s="35"/>
      <c r="M44" s="33"/>
    </row>
    <row r="45" spans="1:13" x14ac:dyDescent="0.3">
      <c r="A45" s="30"/>
      <c r="B45" s="34">
        <v>1</v>
      </c>
      <c r="C45" s="61">
        <v>3</v>
      </c>
      <c r="D45" s="35"/>
      <c r="E45" s="35"/>
      <c r="F45" s="35"/>
      <c r="G45" s="49"/>
      <c r="H45" s="54"/>
      <c r="I45" s="61">
        <v>16</v>
      </c>
      <c r="J45" s="35"/>
      <c r="K45" s="35"/>
      <c r="L45" s="35"/>
      <c r="M45" s="33"/>
    </row>
    <row r="46" spans="1:13" x14ac:dyDescent="0.3">
      <c r="A46" s="30"/>
      <c r="B46" s="34">
        <v>2</v>
      </c>
      <c r="C46" s="61"/>
      <c r="D46" s="35"/>
      <c r="E46" s="35"/>
      <c r="F46" s="35"/>
      <c r="G46" s="49"/>
      <c r="H46" s="54"/>
      <c r="I46" s="61"/>
      <c r="J46" s="35"/>
      <c r="K46" s="35"/>
      <c r="L46" s="35"/>
      <c r="M46" s="33"/>
    </row>
    <row r="47" spans="1:13" x14ac:dyDescent="0.3">
      <c r="A47" s="30"/>
      <c r="B47" s="34">
        <v>3</v>
      </c>
      <c r="C47" s="61"/>
      <c r="D47" s="35"/>
      <c r="E47" s="35"/>
      <c r="F47" s="35"/>
      <c r="G47" s="49"/>
      <c r="H47" s="54"/>
      <c r="I47" s="61"/>
      <c r="J47" s="35"/>
      <c r="K47" s="35"/>
      <c r="L47" s="35"/>
      <c r="M47" s="33"/>
    </row>
    <row r="48" spans="1:13" x14ac:dyDescent="0.3">
      <c r="A48" s="30"/>
      <c r="B48" s="34">
        <v>4</v>
      </c>
      <c r="C48" s="61"/>
      <c r="D48" s="35"/>
      <c r="E48" s="35"/>
      <c r="F48" s="35"/>
      <c r="G48" s="49"/>
      <c r="H48" s="54"/>
      <c r="I48" s="61"/>
      <c r="J48" s="35"/>
      <c r="K48" s="35"/>
      <c r="L48" s="35"/>
      <c r="M48" s="33"/>
    </row>
    <row r="49" spans="1:13" x14ac:dyDescent="0.3">
      <c r="A49" s="30"/>
      <c r="B49" s="34">
        <v>5</v>
      </c>
      <c r="C49" s="61">
        <v>6</v>
      </c>
      <c r="D49" s="35"/>
      <c r="E49" s="35"/>
      <c r="F49" s="35"/>
      <c r="G49" s="49"/>
      <c r="H49" s="54"/>
      <c r="I49" s="61">
        <v>7</v>
      </c>
      <c r="J49" s="35"/>
      <c r="K49" s="35"/>
      <c r="L49" s="35"/>
      <c r="M49" s="33"/>
    </row>
    <row r="50" spans="1:13" x14ac:dyDescent="0.3">
      <c r="A50" s="30"/>
      <c r="B50" s="34">
        <v>6</v>
      </c>
      <c r="C50" s="61"/>
      <c r="D50" s="35"/>
      <c r="E50" s="35"/>
      <c r="F50" s="35"/>
      <c r="G50" s="49"/>
      <c r="H50" s="54"/>
      <c r="I50" s="61">
        <v>3</v>
      </c>
      <c r="J50" s="35"/>
      <c r="K50" s="35"/>
      <c r="L50" s="35"/>
      <c r="M50" s="33"/>
    </row>
    <row r="51" spans="1:13" x14ac:dyDescent="0.3">
      <c r="A51" s="30"/>
      <c r="B51" s="34">
        <v>7</v>
      </c>
      <c r="C51" s="61"/>
      <c r="D51" s="35"/>
      <c r="E51" s="35"/>
      <c r="F51" s="35"/>
      <c r="G51" s="49"/>
      <c r="H51" s="54"/>
      <c r="I51" s="61">
        <v>1</v>
      </c>
      <c r="J51" s="35"/>
      <c r="K51" s="35"/>
      <c r="L51" s="35"/>
      <c r="M51" s="33"/>
    </row>
    <row r="52" spans="1:13" x14ac:dyDescent="0.3">
      <c r="A52" s="30"/>
      <c r="B52" s="34">
        <v>8</v>
      </c>
      <c r="C52" s="61"/>
      <c r="D52" s="35"/>
      <c r="E52" s="35"/>
      <c r="F52" s="35"/>
      <c r="G52" s="49"/>
      <c r="H52" s="54"/>
      <c r="I52" s="61">
        <v>2</v>
      </c>
      <c r="J52" s="35"/>
      <c r="K52" s="35"/>
      <c r="L52" s="35"/>
      <c r="M52" s="33"/>
    </row>
    <row r="53" spans="1:13" x14ac:dyDescent="0.3">
      <c r="A53" s="30"/>
      <c r="B53" s="34">
        <v>9</v>
      </c>
      <c r="C53" s="61"/>
      <c r="D53" s="35"/>
      <c r="E53" s="35"/>
      <c r="F53" s="35"/>
      <c r="G53" s="49"/>
      <c r="H53" s="54"/>
      <c r="I53" s="61"/>
      <c r="J53" s="35"/>
      <c r="K53" s="35"/>
      <c r="L53" s="35"/>
      <c r="M53" s="33"/>
    </row>
    <row r="54" spans="1:13" x14ac:dyDescent="0.3">
      <c r="A54" s="30"/>
      <c r="B54" s="34">
        <v>10</v>
      </c>
      <c r="C54" s="61"/>
      <c r="D54" s="35"/>
      <c r="E54" s="35"/>
      <c r="F54" s="35"/>
      <c r="G54" s="49"/>
      <c r="H54" s="54"/>
      <c r="I54" s="61"/>
      <c r="J54" s="35"/>
      <c r="K54" s="35"/>
      <c r="L54" s="35"/>
      <c r="M54" s="33"/>
    </row>
    <row r="55" spans="1:13" x14ac:dyDescent="0.3">
      <c r="A55" s="30"/>
      <c r="B55" s="34">
        <v>11</v>
      </c>
      <c r="C55" s="61"/>
      <c r="D55" s="35"/>
      <c r="E55" s="35"/>
      <c r="F55" s="35"/>
      <c r="G55" s="49"/>
      <c r="H55" s="54"/>
      <c r="I55" s="61"/>
      <c r="J55" s="35"/>
      <c r="K55" s="35"/>
      <c r="L55" s="35"/>
      <c r="M55" s="33"/>
    </row>
    <row r="56" spans="1:13" x14ac:dyDescent="0.3">
      <c r="A56" s="30"/>
      <c r="B56" s="34">
        <v>12</v>
      </c>
      <c r="C56" s="61"/>
      <c r="D56" s="35"/>
      <c r="E56" s="35"/>
      <c r="F56" s="35"/>
      <c r="G56" s="49"/>
      <c r="H56" s="54"/>
      <c r="I56" s="61"/>
      <c r="J56" s="35"/>
      <c r="K56" s="35"/>
      <c r="L56" s="35"/>
      <c r="M56" s="33"/>
    </row>
    <row r="57" spans="1:13" x14ac:dyDescent="0.3">
      <c r="A57" s="30"/>
      <c r="B57" s="34">
        <v>13</v>
      </c>
      <c r="C57" s="61"/>
      <c r="D57" s="35"/>
      <c r="E57" s="35"/>
      <c r="F57" s="35"/>
      <c r="G57" s="49"/>
      <c r="H57" s="54"/>
      <c r="I57" s="61"/>
      <c r="J57" s="35"/>
      <c r="K57" s="35"/>
      <c r="L57" s="35"/>
      <c r="M57" s="33"/>
    </row>
    <row r="58" spans="1:13" x14ac:dyDescent="0.3">
      <c r="A58" s="30"/>
      <c r="B58" s="34">
        <v>14</v>
      </c>
      <c r="C58" s="61"/>
      <c r="D58" s="35"/>
      <c r="E58" s="35"/>
      <c r="F58" s="35"/>
      <c r="G58" s="49"/>
      <c r="H58" s="54"/>
      <c r="I58" s="61"/>
      <c r="J58" s="35"/>
      <c r="K58" s="35"/>
      <c r="L58" s="35"/>
      <c r="M58" s="33"/>
    </row>
    <row r="59" spans="1:13" x14ac:dyDescent="0.3">
      <c r="A59" s="30"/>
      <c r="B59" s="34">
        <v>15</v>
      </c>
      <c r="C59" s="61">
        <v>1</v>
      </c>
      <c r="D59" s="35"/>
      <c r="E59" s="35"/>
      <c r="F59" s="35"/>
      <c r="G59" s="49"/>
      <c r="H59" s="54"/>
      <c r="I59" s="61">
        <v>1</v>
      </c>
      <c r="J59" s="35"/>
      <c r="K59" s="35"/>
      <c r="L59" s="35"/>
      <c r="M59" s="33"/>
    </row>
    <row r="60" spans="1:13" x14ac:dyDescent="0.3">
      <c r="A60" s="30"/>
      <c r="B60" s="34">
        <v>16</v>
      </c>
      <c r="C60" s="61">
        <v>5</v>
      </c>
      <c r="D60" s="35"/>
      <c r="E60" s="35"/>
      <c r="F60" s="35"/>
      <c r="G60" s="49"/>
      <c r="H60" s="54"/>
      <c r="I60" s="61">
        <v>18</v>
      </c>
      <c r="J60" s="35"/>
      <c r="K60" s="35"/>
      <c r="L60" s="35"/>
      <c r="M60" s="33"/>
    </row>
    <row r="61" spans="1:13" x14ac:dyDescent="0.3">
      <c r="A61" s="30"/>
      <c r="B61" s="34">
        <v>17</v>
      </c>
      <c r="C61" s="61">
        <v>1</v>
      </c>
      <c r="D61" s="35"/>
      <c r="E61" s="35"/>
      <c r="F61" s="35"/>
      <c r="G61" s="49"/>
      <c r="H61" s="54"/>
      <c r="I61" s="61">
        <v>8</v>
      </c>
      <c r="J61" s="35"/>
      <c r="K61" s="35"/>
      <c r="L61" s="35"/>
      <c r="M61" s="33"/>
    </row>
    <row r="62" spans="1:13" x14ac:dyDescent="0.3">
      <c r="A62" s="30"/>
      <c r="B62" s="34">
        <v>18</v>
      </c>
      <c r="C62" s="61"/>
      <c r="D62" s="35"/>
      <c r="E62" s="35"/>
      <c r="F62" s="35"/>
      <c r="G62" s="49"/>
      <c r="H62" s="54"/>
      <c r="I62" s="61">
        <v>6</v>
      </c>
      <c r="J62" s="35"/>
      <c r="K62" s="35"/>
      <c r="L62" s="35"/>
      <c r="M62" s="33"/>
    </row>
    <row r="63" spans="1:13" x14ac:dyDescent="0.3">
      <c r="A63" s="30"/>
      <c r="B63" s="34">
        <v>19</v>
      </c>
      <c r="C63" s="61"/>
      <c r="D63" s="35"/>
      <c r="E63" s="35"/>
      <c r="F63" s="35"/>
      <c r="G63" s="49"/>
      <c r="H63" s="54"/>
      <c r="I63" s="61">
        <v>1</v>
      </c>
      <c r="J63" s="35"/>
      <c r="K63" s="35"/>
      <c r="L63" s="35"/>
      <c r="M63" s="33"/>
    </row>
    <row r="64" spans="1:13" x14ac:dyDescent="0.3">
      <c r="A64" s="30"/>
      <c r="B64" s="34">
        <v>20</v>
      </c>
      <c r="C64" s="61">
        <v>1</v>
      </c>
      <c r="D64" s="35"/>
      <c r="E64" s="35"/>
      <c r="F64" s="35"/>
      <c r="G64" s="49"/>
      <c r="H64" s="54"/>
      <c r="I64" s="61"/>
      <c r="J64" s="35"/>
      <c r="K64" s="35"/>
      <c r="L64" s="35"/>
      <c r="M64" s="33"/>
    </row>
    <row r="65" spans="1:13" x14ac:dyDescent="0.3">
      <c r="A65" s="30"/>
      <c r="B65" s="34">
        <v>21</v>
      </c>
      <c r="C65" s="61"/>
      <c r="D65" s="35"/>
      <c r="E65" s="35"/>
      <c r="F65" s="35"/>
      <c r="G65" s="49"/>
      <c r="H65" s="54"/>
      <c r="I65" s="61">
        <v>1</v>
      </c>
      <c r="J65" s="35"/>
      <c r="K65" s="35"/>
      <c r="L65" s="35"/>
      <c r="M65" s="33"/>
    </row>
    <row r="66" spans="1:13" x14ac:dyDescent="0.3">
      <c r="A66" s="30"/>
      <c r="B66" s="34"/>
      <c r="C66" s="44"/>
      <c r="D66" s="35"/>
      <c r="E66" s="35"/>
      <c r="F66" s="35"/>
      <c r="G66" s="49"/>
      <c r="H66" s="54"/>
      <c r="I66" s="44"/>
      <c r="J66" s="35"/>
      <c r="K66" s="35"/>
      <c r="L66" s="35"/>
      <c r="M66" s="33"/>
    </row>
    <row r="67" spans="1:13" ht="28.8" x14ac:dyDescent="0.3">
      <c r="A67" s="30">
        <v>6</v>
      </c>
      <c r="B67" s="31" t="s">
        <v>130</v>
      </c>
      <c r="C67" s="42"/>
      <c r="D67" s="32"/>
      <c r="E67" s="32"/>
      <c r="F67" s="32"/>
      <c r="G67" s="33"/>
      <c r="H67" s="52"/>
      <c r="I67" s="42"/>
      <c r="J67" s="32"/>
      <c r="K67" s="32"/>
      <c r="L67" s="32"/>
      <c r="M67" s="33"/>
    </row>
    <row r="68" spans="1:13" x14ac:dyDescent="0.3">
      <c r="A68" s="30"/>
      <c r="B68" s="31" t="s">
        <v>131</v>
      </c>
      <c r="C68" s="60">
        <v>11</v>
      </c>
      <c r="D68" s="32"/>
      <c r="E68" s="32"/>
      <c r="F68" s="32"/>
      <c r="G68" s="33"/>
      <c r="H68" s="52"/>
      <c r="I68" s="60">
        <v>50</v>
      </c>
      <c r="J68" s="32"/>
      <c r="K68" s="32"/>
      <c r="L68" s="32"/>
      <c r="M68" s="33"/>
    </row>
    <row r="69" spans="1:13" x14ac:dyDescent="0.3">
      <c r="A69" s="30"/>
      <c r="B69" s="31" t="s">
        <v>132</v>
      </c>
      <c r="C69" s="60"/>
      <c r="D69" s="32"/>
      <c r="E69" s="32"/>
      <c r="F69" s="32"/>
      <c r="G69" s="33"/>
      <c r="H69" s="52"/>
      <c r="I69" s="60">
        <v>2</v>
      </c>
      <c r="J69" s="32"/>
      <c r="K69" s="32"/>
      <c r="L69" s="32"/>
      <c r="M69" s="33"/>
    </row>
    <row r="70" spans="1:13" x14ac:dyDescent="0.3">
      <c r="A70" s="30"/>
      <c r="B70" s="31"/>
      <c r="C70" s="42"/>
      <c r="D70" s="32"/>
      <c r="E70" s="32"/>
      <c r="F70" s="32"/>
      <c r="G70" s="33"/>
      <c r="H70" s="52"/>
      <c r="I70" s="42"/>
      <c r="J70" s="32"/>
      <c r="K70" s="32"/>
      <c r="L70" s="32"/>
      <c r="M70" s="33"/>
    </row>
    <row r="71" spans="1:13" ht="28.8" x14ac:dyDescent="0.3">
      <c r="A71" s="30">
        <v>7</v>
      </c>
      <c r="B71" s="31" t="s">
        <v>133</v>
      </c>
      <c r="C71" s="42"/>
      <c r="D71" s="60"/>
      <c r="E71" s="32"/>
      <c r="F71" s="32"/>
      <c r="G71" s="33"/>
      <c r="H71" s="52"/>
      <c r="I71" s="42"/>
      <c r="J71" s="60" t="s">
        <v>208</v>
      </c>
      <c r="K71" s="32"/>
      <c r="L71" s="32"/>
      <c r="M71" s="33"/>
    </row>
    <row r="72" spans="1:13" x14ac:dyDescent="0.3">
      <c r="A72" s="30"/>
      <c r="B72" s="31"/>
      <c r="C72" s="42"/>
      <c r="D72" s="32"/>
      <c r="E72" s="32"/>
      <c r="F72" s="32"/>
      <c r="G72" s="33"/>
      <c r="H72" s="52"/>
      <c r="I72" s="42"/>
      <c r="J72" s="32"/>
      <c r="K72" s="32"/>
      <c r="L72" s="32"/>
      <c r="M72" s="33"/>
    </row>
    <row r="73" spans="1:13" ht="72" x14ac:dyDescent="0.3">
      <c r="A73" s="30">
        <v>8</v>
      </c>
      <c r="B73" s="31" t="s">
        <v>134</v>
      </c>
      <c r="C73" s="45"/>
      <c r="D73" s="60" t="s">
        <v>195</v>
      </c>
      <c r="E73" s="32"/>
      <c r="F73" s="32"/>
      <c r="G73" s="33"/>
      <c r="H73" s="52"/>
      <c r="I73" s="45"/>
      <c r="J73" s="60" t="s">
        <v>210</v>
      </c>
      <c r="K73" s="32"/>
      <c r="L73" s="32"/>
      <c r="M73" s="33"/>
    </row>
    <row r="74" spans="1:13" x14ac:dyDescent="0.3">
      <c r="A74" s="30"/>
      <c r="B74" s="31"/>
      <c r="C74" s="42"/>
      <c r="D74" s="32"/>
      <c r="E74" s="32"/>
      <c r="F74" s="32"/>
      <c r="G74" s="33"/>
      <c r="H74" s="52"/>
      <c r="I74" s="42"/>
      <c r="J74" s="32"/>
      <c r="K74" s="32"/>
      <c r="L74" s="32"/>
      <c r="M74" s="33"/>
    </row>
    <row r="75" spans="1:13" ht="57.6" x14ac:dyDescent="0.3">
      <c r="A75" s="30">
        <v>9</v>
      </c>
      <c r="B75" s="31" t="s">
        <v>135</v>
      </c>
      <c r="C75" s="45"/>
      <c r="D75" s="60" t="s">
        <v>194</v>
      </c>
      <c r="E75" s="32"/>
      <c r="F75" s="32"/>
      <c r="G75" s="33"/>
      <c r="H75" s="52"/>
      <c r="I75" s="45"/>
      <c r="J75" s="60" t="s">
        <v>204</v>
      </c>
      <c r="K75" s="32"/>
      <c r="L75" s="32"/>
      <c r="M75" s="33"/>
    </row>
    <row r="76" spans="1:13" x14ac:dyDescent="0.3">
      <c r="A76" s="30"/>
      <c r="B76" s="31"/>
      <c r="C76" s="42"/>
      <c r="D76" s="32"/>
      <c r="E76" s="32"/>
      <c r="F76" s="32"/>
      <c r="G76" s="33"/>
      <c r="H76" s="52"/>
      <c r="I76" s="42"/>
      <c r="J76" s="32"/>
      <c r="K76" s="32"/>
      <c r="L76" s="32"/>
      <c r="M76" s="33"/>
    </row>
    <row r="77" spans="1:13" ht="43.2" x14ac:dyDescent="0.3">
      <c r="A77" s="30">
        <v>10</v>
      </c>
      <c r="B77" s="31" t="s">
        <v>136</v>
      </c>
      <c r="C77" s="42"/>
      <c r="D77" s="32"/>
      <c r="E77" s="32"/>
      <c r="F77" s="32"/>
      <c r="G77" s="33"/>
      <c r="H77" s="52"/>
      <c r="I77" s="42"/>
      <c r="J77" s="32"/>
      <c r="K77" s="32"/>
      <c r="L77" s="32"/>
      <c r="M77" s="33"/>
    </row>
    <row r="78" spans="1:13" x14ac:dyDescent="0.3">
      <c r="A78" s="30"/>
      <c r="B78" s="31" t="s">
        <v>131</v>
      </c>
      <c r="C78" s="60">
        <v>12</v>
      </c>
      <c r="D78" s="32"/>
      <c r="E78" s="32"/>
      <c r="F78" s="32"/>
      <c r="G78" s="33"/>
      <c r="H78" s="52"/>
      <c r="I78" s="60">
        <v>2</v>
      </c>
      <c r="J78" s="32"/>
      <c r="K78" s="32"/>
      <c r="L78" s="32"/>
      <c r="M78" s="33"/>
    </row>
    <row r="79" spans="1:13" x14ac:dyDescent="0.3">
      <c r="A79" s="30"/>
      <c r="B79" s="31" t="s">
        <v>132</v>
      </c>
      <c r="C79" s="60">
        <v>5</v>
      </c>
      <c r="D79" s="32"/>
      <c r="E79" s="32"/>
      <c r="F79" s="32"/>
      <c r="G79" s="33"/>
      <c r="H79" s="52"/>
      <c r="I79" s="60">
        <v>1</v>
      </c>
      <c r="J79" s="32"/>
      <c r="K79" s="32"/>
      <c r="L79" s="32"/>
      <c r="M79" s="33"/>
    </row>
    <row r="80" spans="1:13" x14ac:dyDescent="0.3">
      <c r="A80" s="30"/>
      <c r="B80" s="31"/>
      <c r="C80" s="42"/>
      <c r="D80" s="32"/>
      <c r="E80" s="32"/>
      <c r="F80" s="32"/>
      <c r="G80" s="33"/>
      <c r="H80" s="52"/>
      <c r="I80" s="42"/>
      <c r="J80" s="32"/>
      <c r="K80" s="32"/>
      <c r="L80" s="32"/>
      <c r="M80" s="33"/>
    </row>
    <row r="81" spans="1:13" ht="43.2" x14ac:dyDescent="0.3">
      <c r="A81" s="30">
        <v>11</v>
      </c>
      <c r="B81" s="31" t="s">
        <v>137</v>
      </c>
      <c r="C81" s="42"/>
      <c r="D81" s="32"/>
      <c r="E81" s="32"/>
      <c r="F81" s="32"/>
      <c r="G81" s="33"/>
      <c r="H81" s="52"/>
      <c r="I81" s="42"/>
      <c r="J81" s="32"/>
      <c r="K81" s="32"/>
      <c r="L81" s="32"/>
      <c r="M81" s="33"/>
    </row>
    <row r="82" spans="1:13" ht="72" x14ac:dyDescent="0.3">
      <c r="A82" s="30" t="s">
        <v>138</v>
      </c>
      <c r="B82" s="31" t="s">
        <v>139</v>
      </c>
      <c r="C82" s="42"/>
      <c r="D82" s="32"/>
      <c r="E82" s="32"/>
      <c r="F82" s="32"/>
      <c r="G82" s="33"/>
      <c r="H82" s="52"/>
      <c r="I82" s="42"/>
      <c r="J82" s="32"/>
      <c r="K82" s="32"/>
      <c r="L82" s="32"/>
      <c r="M82" s="33"/>
    </row>
    <row r="83" spans="1:13" x14ac:dyDescent="0.3">
      <c r="A83" s="30"/>
      <c r="B83" s="31" t="s">
        <v>140</v>
      </c>
      <c r="C83" s="60">
        <v>5</v>
      </c>
      <c r="D83" s="32"/>
      <c r="E83" s="32"/>
      <c r="F83" s="32"/>
      <c r="G83" s="33"/>
      <c r="H83" s="52"/>
      <c r="I83" s="60"/>
      <c r="J83" s="32"/>
      <c r="K83" s="32"/>
      <c r="L83" s="32"/>
      <c r="M83" s="33"/>
    </row>
    <row r="84" spans="1:13" x14ac:dyDescent="0.3">
      <c r="A84" s="30"/>
      <c r="B84" s="31" t="s">
        <v>141</v>
      </c>
      <c r="C84" s="60">
        <v>1</v>
      </c>
      <c r="D84" s="32"/>
      <c r="E84" s="32"/>
      <c r="F84" s="32"/>
      <c r="G84" s="33"/>
      <c r="H84" s="52"/>
      <c r="I84" s="60">
        <v>1</v>
      </c>
      <c r="J84" s="32"/>
      <c r="K84" s="32"/>
      <c r="L84" s="32"/>
      <c r="M84" s="33"/>
    </row>
    <row r="85" spans="1:13" x14ac:dyDescent="0.3">
      <c r="A85" s="30"/>
      <c r="B85" s="31" t="s">
        <v>142</v>
      </c>
      <c r="C85" s="60"/>
      <c r="D85" s="32"/>
      <c r="E85" s="32"/>
      <c r="F85" s="32"/>
      <c r="G85" s="33"/>
      <c r="H85" s="52"/>
      <c r="I85" s="60"/>
      <c r="J85" s="32"/>
      <c r="K85" s="32"/>
      <c r="L85" s="32"/>
      <c r="M85" s="33"/>
    </row>
    <row r="86" spans="1:13" x14ac:dyDescent="0.3">
      <c r="A86" s="30"/>
      <c r="B86" s="31" t="s">
        <v>143</v>
      </c>
      <c r="C86" s="60"/>
      <c r="D86" s="32"/>
      <c r="E86" s="32"/>
      <c r="F86" s="32"/>
      <c r="G86" s="33"/>
      <c r="H86" s="52"/>
      <c r="I86" s="60"/>
      <c r="J86" s="32"/>
      <c r="K86" s="32"/>
      <c r="L86" s="32"/>
      <c r="M86" s="33"/>
    </row>
    <row r="87" spans="1:13" x14ac:dyDescent="0.3">
      <c r="A87" s="30"/>
      <c r="B87" s="31" t="s">
        <v>144</v>
      </c>
      <c r="C87" s="60">
        <v>1</v>
      </c>
      <c r="D87" s="32"/>
      <c r="E87" s="32"/>
      <c r="F87" s="32"/>
      <c r="G87" s="33"/>
      <c r="H87" s="52"/>
      <c r="I87" s="60"/>
      <c r="J87" s="32"/>
      <c r="K87" s="32"/>
      <c r="L87" s="32"/>
      <c r="M87" s="33"/>
    </row>
    <row r="88" spans="1:13" x14ac:dyDescent="0.3">
      <c r="A88" s="30"/>
      <c r="B88" s="31" t="s">
        <v>145</v>
      </c>
      <c r="C88" s="60">
        <v>1</v>
      </c>
      <c r="D88" s="32"/>
      <c r="E88" s="32"/>
      <c r="F88" s="32"/>
      <c r="G88" s="33"/>
      <c r="H88" s="52"/>
      <c r="I88" s="60">
        <v>2</v>
      </c>
      <c r="J88" s="32"/>
      <c r="K88" s="32"/>
      <c r="L88" s="32"/>
      <c r="M88" s="33"/>
    </row>
    <row r="89" spans="1:13" x14ac:dyDescent="0.3">
      <c r="A89" s="30"/>
      <c r="B89" s="31" t="s">
        <v>146</v>
      </c>
      <c r="C89" s="60"/>
      <c r="D89" s="32"/>
      <c r="E89" s="32"/>
      <c r="F89" s="32"/>
      <c r="G89" s="33"/>
      <c r="H89" s="52"/>
      <c r="I89" s="60">
        <v>1</v>
      </c>
      <c r="J89" s="32"/>
      <c r="K89" s="32"/>
      <c r="L89" s="32"/>
      <c r="M89" s="33"/>
    </row>
    <row r="90" spans="1:13" x14ac:dyDescent="0.3">
      <c r="A90" s="30"/>
      <c r="B90" s="31" t="s">
        <v>147</v>
      </c>
      <c r="C90" s="60"/>
      <c r="D90" s="32"/>
      <c r="E90" s="32"/>
      <c r="F90" s="32"/>
      <c r="G90" s="33"/>
      <c r="H90" s="52"/>
      <c r="I90" s="60"/>
      <c r="J90" s="32"/>
      <c r="K90" s="32"/>
      <c r="L90" s="32"/>
      <c r="M90" s="33"/>
    </row>
    <row r="91" spans="1:13" x14ac:dyDescent="0.3">
      <c r="A91" s="30"/>
      <c r="B91" s="31" t="s">
        <v>148</v>
      </c>
      <c r="C91" s="60">
        <v>3</v>
      </c>
      <c r="D91" s="32"/>
      <c r="E91" s="32"/>
      <c r="F91" s="32"/>
      <c r="G91" s="33"/>
      <c r="H91" s="52"/>
      <c r="I91" s="60"/>
      <c r="J91" s="32"/>
      <c r="K91" s="32"/>
      <c r="L91" s="32"/>
      <c r="M91" s="33"/>
    </row>
    <row r="92" spans="1:13" x14ac:dyDescent="0.3">
      <c r="A92" s="30"/>
      <c r="B92" s="31" t="s">
        <v>149</v>
      </c>
      <c r="C92" s="60">
        <v>5</v>
      </c>
      <c r="D92" s="32"/>
      <c r="E92" s="32"/>
      <c r="F92" s="32"/>
      <c r="G92" s="33"/>
      <c r="H92" s="52"/>
      <c r="I92" s="60"/>
      <c r="J92" s="32"/>
      <c r="K92" s="32"/>
      <c r="L92" s="32"/>
      <c r="M92" s="33"/>
    </row>
    <row r="93" spans="1:13" ht="28.8" x14ac:dyDescent="0.3">
      <c r="A93" s="30" t="s">
        <v>150</v>
      </c>
      <c r="B93" s="31" t="s">
        <v>151</v>
      </c>
      <c r="C93" s="42"/>
      <c r="D93" s="32"/>
      <c r="E93" s="32"/>
      <c r="F93" s="32"/>
      <c r="G93" s="33"/>
      <c r="H93" s="52"/>
      <c r="I93" s="42"/>
      <c r="J93" s="32"/>
      <c r="K93" s="32"/>
      <c r="L93" s="32"/>
      <c r="M93" s="33"/>
    </row>
    <row r="94" spans="1:13" x14ac:dyDescent="0.3">
      <c r="A94" s="30"/>
      <c r="B94" s="31" t="s">
        <v>140</v>
      </c>
      <c r="C94" s="60">
        <v>3</v>
      </c>
      <c r="D94" s="32"/>
      <c r="E94" s="32"/>
      <c r="F94" s="32"/>
      <c r="G94" s="33"/>
      <c r="H94" s="52"/>
      <c r="I94" s="60"/>
      <c r="J94" s="32"/>
      <c r="K94" s="32"/>
      <c r="L94" s="32"/>
      <c r="M94" s="33"/>
    </row>
    <row r="95" spans="1:13" x14ac:dyDescent="0.3">
      <c r="A95" s="30"/>
      <c r="B95" s="31" t="s">
        <v>141</v>
      </c>
      <c r="C95" s="60">
        <v>3</v>
      </c>
      <c r="D95" s="37"/>
      <c r="E95" s="37"/>
      <c r="F95" s="37"/>
      <c r="G95" s="50"/>
      <c r="H95" s="55"/>
      <c r="I95" s="60">
        <v>2</v>
      </c>
      <c r="J95" s="37"/>
      <c r="K95" s="37"/>
      <c r="L95" s="37"/>
      <c r="M95" s="33"/>
    </row>
    <row r="96" spans="1:13" x14ac:dyDescent="0.3">
      <c r="A96" s="30"/>
      <c r="B96" s="31" t="s">
        <v>142</v>
      </c>
      <c r="C96" s="60">
        <v>2</v>
      </c>
      <c r="D96" s="32"/>
      <c r="E96" s="32"/>
      <c r="F96" s="32"/>
      <c r="G96" s="33"/>
      <c r="H96" s="52"/>
      <c r="I96" s="60"/>
      <c r="J96" s="32"/>
      <c r="K96" s="32"/>
      <c r="L96" s="32"/>
      <c r="M96" s="33"/>
    </row>
    <row r="97" spans="1:13" x14ac:dyDescent="0.3">
      <c r="A97" s="30"/>
      <c r="B97" s="31" t="s">
        <v>143</v>
      </c>
      <c r="C97" s="60">
        <v>1</v>
      </c>
      <c r="D97" s="32"/>
      <c r="E97" s="32"/>
      <c r="F97" s="32"/>
      <c r="G97" s="33"/>
      <c r="H97" s="52"/>
      <c r="I97" s="60"/>
      <c r="J97" s="32"/>
      <c r="K97" s="32"/>
      <c r="L97" s="32"/>
      <c r="M97" s="33"/>
    </row>
    <row r="98" spans="1:13" x14ac:dyDescent="0.3">
      <c r="A98" s="30"/>
      <c r="B98" s="31" t="s">
        <v>144</v>
      </c>
      <c r="C98" s="60"/>
      <c r="D98" s="32"/>
      <c r="E98" s="32"/>
      <c r="F98" s="32"/>
      <c r="G98" s="33"/>
      <c r="H98" s="52"/>
      <c r="I98" s="60"/>
      <c r="J98" s="32"/>
      <c r="K98" s="32"/>
      <c r="L98" s="32"/>
      <c r="M98" s="33"/>
    </row>
    <row r="99" spans="1:13" x14ac:dyDescent="0.3">
      <c r="A99" s="30"/>
      <c r="B99" s="31" t="s">
        <v>145</v>
      </c>
      <c r="C99" s="60"/>
      <c r="D99" s="32"/>
      <c r="E99" s="32"/>
      <c r="F99" s="32"/>
      <c r="G99" s="33"/>
      <c r="H99" s="52"/>
      <c r="I99" s="60"/>
      <c r="J99" s="32"/>
      <c r="K99" s="32"/>
      <c r="L99" s="32"/>
      <c r="M99" s="33"/>
    </row>
    <row r="100" spans="1:13" x14ac:dyDescent="0.3">
      <c r="A100" s="30"/>
      <c r="B100" s="31" t="s">
        <v>146</v>
      </c>
      <c r="C100" s="60"/>
      <c r="D100" s="32"/>
      <c r="E100" s="32"/>
      <c r="F100" s="32"/>
      <c r="G100" s="33"/>
      <c r="H100" s="52"/>
      <c r="I100" s="60">
        <v>1</v>
      </c>
      <c r="J100" s="32"/>
      <c r="K100" s="32"/>
      <c r="L100" s="32"/>
      <c r="M100" s="33"/>
    </row>
    <row r="101" spans="1:13" x14ac:dyDescent="0.3">
      <c r="A101" s="30"/>
      <c r="B101" s="31" t="s">
        <v>152</v>
      </c>
      <c r="C101" s="60"/>
      <c r="D101" s="32"/>
      <c r="E101" s="32"/>
      <c r="F101" s="32"/>
      <c r="G101" s="33"/>
      <c r="H101" s="52"/>
      <c r="I101" s="60"/>
      <c r="J101" s="32"/>
      <c r="K101" s="32"/>
      <c r="L101" s="32"/>
      <c r="M101" s="33"/>
    </row>
    <row r="102" spans="1:13" x14ac:dyDescent="0.3">
      <c r="A102" s="30"/>
      <c r="B102" s="31" t="s">
        <v>153</v>
      </c>
      <c r="C102" s="60">
        <v>1</v>
      </c>
      <c r="D102" s="32"/>
      <c r="E102" s="32"/>
      <c r="F102" s="32"/>
      <c r="G102" s="33"/>
      <c r="H102" s="52"/>
      <c r="I102" s="60"/>
      <c r="J102" s="32"/>
      <c r="K102" s="32"/>
      <c r="L102" s="32"/>
      <c r="M102" s="33"/>
    </row>
    <row r="103" spans="1:13" x14ac:dyDescent="0.3">
      <c r="A103" s="30"/>
      <c r="B103" s="31" t="s">
        <v>154</v>
      </c>
      <c r="C103" s="60">
        <v>1</v>
      </c>
      <c r="D103" s="32"/>
      <c r="E103" s="32"/>
      <c r="F103" s="32"/>
      <c r="G103" s="33"/>
      <c r="H103" s="52"/>
      <c r="I103" s="60"/>
      <c r="J103" s="32"/>
      <c r="K103" s="32"/>
      <c r="L103" s="32"/>
      <c r="M103" s="33"/>
    </row>
    <row r="104" spans="1:13" x14ac:dyDescent="0.3">
      <c r="A104" s="30"/>
      <c r="B104" s="31" t="s">
        <v>155</v>
      </c>
      <c r="C104" s="60">
        <v>1</v>
      </c>
      <c r="D104" s="32"/>
      <c r="E104" s="32"/>
      <c r="F104" s="32"/>
      <c r="G104" s="33"/>
      <c r="H104" s="52"/>
      <c r="I104" s="60"/>
      <c r="J104" s="32"/>
      <c r="K104" s="32"/>
      <c r="L104" s="32"/>
      <c r="M104" s="33"/>
    </row>
    <row r="105" spans="1:13" x14ac:dyDescent="0.3">
      <c r="A105" s="30"/>
      <c r="B105" s="31" t="s">
        <v>16</v>
      </c>
      <c r="C105" s="60">
        <v>1</v>
      </c>
      <c r="D105" s="66" t="s">
        <v>192</v>
      </c>
      <c r="E105" s="32"/>
      <c r="F105" s="32"/>
      <c r="G105" s="33"/>
      <c r="H105" s="52"/>
      <c r="I105" s="60"/>
      <c r="J105" s="66" t="s">
        <v>203</v>
      </c>
      <c r="K105" s="32"/>
      <c r="L105" s="32"/>
      <c r="M105" s="33"/>
    </row>
    <row r="106" spans="1:13" x14ac:dyDescent="0.3">
      <c r="A106" s="30"/>
      <c r="B106" s="31"/>
      <c r="C106" s="42"/>
      <c r="D106" s="32"/>
      <c r="E106" s="32"/>
      <c r="F106" s="32"/>
      <c r="G106" s="33"/>
      <c r="H106" s="52"/>
      <c r="I106" s="42"/>
      <c r="J106" s="32"/>
      <c r="K106" s="32"/>
      <c r="L106" s="32"/>
      <c r="M106" s="33"/>
    </row>
    <row r="107" spans="1:13" x14ac:dyDescent="0.3">
      <c r="A107" s="30">
        <v>12</v>
      </c>
      <c r="B107" s="31" t="s">
        <v>156</v>
      </c>
      <c r="C107" s="42"/>
      <c r="D107" s="32"/>
      <c r="E107" s="32"/>
      <c r="F107" s="32"/>
      <c r="G107" s="33"/>
      <c r="H107" s="52"/>
      <c r="I107" s="42"/>
      <c r="J107" s="32"/>
      <c r="K107" s="32"/>
      <c r="L107" s="32"/>
      <c r="M107" s="33"/>
    </row>
    <row r="108" spans="1:13" ht="28.8" x14ac:dyDescent="0.3">
      <c r="A108" s="30"/>
      <c r="B108" s="31" t="s">
        <v>187</v>
      </c>
      <c r="C108" s="64" t="s">
        <v>186</v>
      </c>
      <c r="D108" s="64" t="s">
        <v>188</v>
      </c>
      <c r="E108" s="64" t="s">
        <v>144</v>
      </c>
      <c r="F108" s="64" t="s">
        <v>146</v>
      </c>
      <c r="G108" s="47"/>
      <c r="H108" s="56"/>
      <c r="I108" s="64" t="s">
        <v>186</v>
      </c>
      <c r="J108" s="64" t="s">
        <v>188</v>
      </c>
      <c r="K108" s="64" t="s">
        <v>144</v>
      </c>
      <c r="L108" s="64" t="s">
        <v>146</v>
      </c>
      <c r="M108" s="33"/>
    </row>
    <row r="109" spans="1:13" x14ac:dyDescent="0.3">
      <c r="A109" s="30"/>
      <c r="B109" s="31" t="s">
        <v>157</v>
      </c>
      <c r="C109" s="65">
        <v>5</v>
      </c>
      <c r="D109" s="65"/>
      <c r="E109" s="65">
        <v>4</v>
      </c>
      <c r="F109" s="65">
        <v>5</v>
      </c>
      <c r="G109" s="47"/>
      <c r="H109" s="52"/>
      <c r="I109" s="60"/>
      <c r="J109" s="60">
        <v>1</v>
      </c>
      <c r="K109" s="60">
        <v>7</v>
      </c>
      <c r="L109" s="60">
        <v>38</v>
      </c>
      <c r="M109" s="33"/>
    </row>
    <row r="110" spans="1:13" x14ac:dyDescent="0.3">
      <c r="A110" s="30"/>
      <c r="B110" s="31" t="s">
        <v>158</v>
      </c>
      <c r="C110" s="60"/>
      <c r="D110" s="60">
        <v>1</v>
      </c>
      <c r="E110" s="60">
        <v>6</v>
      </c>
      <c r="F110" s="60">
        <v>4</v>
      </c>
      <c r="G110" s="47"/>
      <c r="H110" s="52"/>
      <c r="I110" s="60">
        <v>1</v>
      </c>
      <c r="J110" s="60"/>
      <c r="K110" s="60">
        <v>14</v>
      </c>
      <c r="L110" s="60">
        <v>30</v>
      </c>
      <c r="M110" s="33"/>
    </row>
    <row r="111" spans="1:13" x14ac:dyDescent="0.3">
      <c r="A111" s="30"/>
      <c r="B111" s="31" t="s">
        <v>159</v>
      </c>
      <c r="C111" s="60">
        <v>4</v>
      </c>
      <c r="D111" s="60">
        <v>5</v>
      </c>
      <c r="E111" s="60">
        <v>4</v>
      </c>
      <c r="F111" s="60"/>
      <c r="G111" s="47"/>
      <c r="H111" s="52"/>
      <c r="I111" s="60">
        <v>2</v>
      </c>
      <c r="J111" s="60">
        <v>6</v>
      </c>
      <c r="K111" s="60">
        <v>14</v>
      </c>
      <c r="L111" s="60">
        <v>27</v>
      </c>
      <c r="M111" s="33"/>
    </row>
    <row r="112" spans="1:13" x14ac:dyDescent="0.3">
      <c r="A112" s="30"/>
      <c r="B112" s="31" t="s">
        <v>160</v>
      </c>
      <c r="C112" s="60">
        <v>11</v>
      </c>
      <c r="D112" s="60">
        <v>3</v>
      </c>
      <c r="E112" s="60">
        <v>2</v>
      </c>
      <c r="F112" s="60"/>
      <c r="G112" s="47"/>
      <c r="H112" s="52"/>
      <c r="I112" s="60">
        <v>10</v>
      </c>
      <c r="J112" s="60">
        <v>6</v>
      </c>
      <c r="K112" s="60">
        <v>22</v>
      </c>
      <c r="L112" s="60">
        <v>15</v>
      </c>
      <c r="M112" s="33"/>
    </row>
    <row r="113" spans="1:13" x14ac:dyDescent="0.3">
      <c r="A113" s="30"/>
      <c r="B113" s="31" t="s">
        <v>161</v>
      </c>
      <c r="C113" s="60">
        <v>3</v>
      </c>
      <c r="D113" s="60">
        <v>4</v>
      </c>
      <c r="E113" s="60">
        <v>2</v>
      </c>
      <c r="F113" s="60">
        <v>5</v>
      </c>
      <c r="G113" s="47"/>
      <c r="H113" s="52"/>
      <c r="I113" s="60">
        <v>1</v>
      </c>
      <c r="J113" s="60">
        <v>2</v>
      </c>
      <c r="K113" s="60">
        <v>7</v>
      </c>
      <c r="L113" s="60">
        <v>37</v>
      </c>
      <c r="M113" s="33"/>
    </row>
    <row r="114" spans="1:13" x14ac:dyDescent="0.3">
      <c r="A114" s="30"/>
      <c r="B114" s="31" t="s">
        <v>162</v>
      </c>
      <c r="C114" s="60">
        <v>3</v>
      </c>
      <c r="D114" s="60">
        <v>2</v>
      </c>
      <c r="E114" s="60">
        <v>5</v>
      </c>
      <c r="F114" s="60">
        <v>4</v>
      </c>
      <c r="G114" s="47"/>
      <c r="H114" s="52"/>
      <c r="I114" s="60"/>
      <c r="J114" s="60"/>
      <c r="K114" s="60">
        <v>7</v>
      </c>
      <c r="L114" s="60">
        <v>37</v>
      </c>
      <c r="M114" s="33"/>
    </row>
    <row r="115" spans="1:13" x14ac:dyDescent="0.3">
      <c r="A115" s="30"/>
      <c r="B115" s="31" t="s">
        <v>163</v>
      </c>
      <c r="C115" s="60">
        <v>6</v>
      </c>
      <c r="D115" s="60">
        <v>3</v>
      </c>
      <c r="E115" s="60">
        <v>5</v>
      </c>
      <c r="F115" s="60">
        <v>1</v>
      </c>
      <c r="G115" s="47"/>
      <c r="H115" s="52"/>
      <c r="I115" s="60">
        <v>3</v>
      </c>
      <c r="J115" s="60">
        <v>1</v>
      </c>
      <c r="K115" s="60">
        <v>20</v>
      </c>
      <c r="L115" s="60">
        <v>24</v>
      </c>
      <c r="M115" s="33"/>
    </row>
    <row r="116" spans="1:13" x14ac:dyDescent="0.3">
      <c r="A116" s="30"/>
      <c r="B116" s="31" t="s">
        <v>164</v>
      </c>
      <c r="C116" s="60"/>
      <c r="D116" s="60">
        <v>2</v>
      </c>
      <c r="E116" s="60">
        <v>11</v>
      </c>
      <c r="F116" s="60">
        <v>2</v>
      </c>
      <c r="G116" s="47"/>
      <c r="H116" s="52"/>
      <c r="I116" s="60">
        <v>1</v>
      </c>
      <c r="J116" s="60">
        <v>1</v>
      </c>
      <c r="K116" s="60">
        <v>2</v>
      </c>
      <c r="L116" s="60">
        <v>43</v>
      </c>
      <c r="M116" s="33"/>
    </row>
    <row r="117" spans="1:13" ht="28.8" x14ac:dyDescent="0.3">
      <c r="A117" s="30"/>
      <c r="B117" s="31" t="s">
        <v>165</v>
      </c>
      <c r="C117" s="60"/>
      <c r="D117" s="60"/>
      <c r="E117" s="60"/>
      <c r="F117" s="60"/>
      <c r="G117" s="67"/>
      <c r="H117" s="52"/>
      <c r="I117" s="60">
        <v>2</v>
      </c>
      <c r="J117" s="60">
        <v>3</v>
      </c>
      <c r="K117" s="60"/>
      <c r="L117" s="60"/>
      <c r="M117" s="60" t="s">
        <v>199</v>
      </c>
    </row>
    <row r="118" spans="1:13" x14ac:dyDescent="0.3">
      <c r="A118" s="30"/>
      <c r="B118" s="31"/>
      <c r="C118" s="42"/>
      <c r="D118" s="32"/>
      <c r="E118" s="32"/>
      <c r="F118" s="32"/>
      <c r="G118" s="33"/>
      <c r="H118" s="52"/>
      <c r="I118" s="42"/>
      <c r="J118" s="32"/>
      <c r="K118" s="32"/>
      <c r="L118" s="32"/>
      <c r="M118" s="33"/>
    </row>
    <row r="119" spans="1:13" ht="116.25" customHeight="1" x14ac:dyDescent="0.3">
      <c r="A119" s="30">
        <v>13</v>
      </c>
      <c r="B119" s="31" t="s">
        <v>189</v>
      </c>
      <c r="C119" s="45"/>
      <c r="D119" s="60" t="s">
        <v>196</v>
      </c>
      <c r="E119" s="32"/>
      <c r="F119" s="32"/>
      <c r="G119" s="33"/>
      <c r="H119" s="52"/>
      <c r="I119" s="45"/>
      <c r="J119" s="60" t="s">
        <v>205</v>
      </c>
      <c r="K119" s="32"/>
      <c r="L119" s="32"/>
      <c r="M119" s="33"/>
    </row>
    <row r="120" spans="1:13" x14ac:dyDescent="0.3">
      <c r="A120" s="30"/>
      <c r="B120" s="31"/>
      <c r="C120" s="42"/>
      <c r="D120" s="32"/>
      <c r="E120" s="32"/>
      <c r="F120" s="32"/>
      <c r="G120" s="33"/>
      <c r="H120" s="52"/>
      <c r="I120" s="42"/>
      <c r="J120" s="32"/>
      <c r="K120" s="32"/>
      <c r="L120" s="32"/>
      <c r="M120" s="33"/>
    </row>
    <row r="121" spans="1:13" ht="28.8" x14ac:dyDescent="0.3">
      <c r="A121" s="30">
        <v>14</v>
      </c>
      <c r="B121" s="31" t="s">
        <v>190</v>
      </c>
      <c r="C121" s="42"/>
      <c r="D121" s="32"/>
      <c r="E121" s="32"/>
      <c r="F121" s="32"/>
      <c r="G121" s="33"/>
      <c r="H121" s="52"/>
      <c r="I121" s="42"/>
      <c r="J121" s="32"/>
      <c r="K121" s="32"/>
      <c r="L121" s="32"/>
      <c r="M121" s="33"/>
    </row>
    <row r="122" spans="1:13" ht="104.25" customHeight="1" x14ac:dyDescent="0.3">
      <c r="A122" s="30"/>
      <c r="B122" s="31" t="s">
        <v>166</v>
      </c>
      <c r="C122" s="63">
        <v>4</v>
      </c>
      <c r="D122" s="66" t="s">
        <v>193</v>
      </c>
      <c r="E122" s="32"/>
      <c r="F122" s="32"/>
      <c r="G122" s="33"/>
      <c r="H122" s="52"/>
      <c r="I122" s="63">
        <v>14</v>
      </c>
      <c r="J122" s="66" t="s">
        <v>207</v>
      </c>
      <c r="K122" s="32"/>
      <c r="L122" s="32"/>
      <c r="M122" s="33"/>
    </row>
    <row r="123" spans="1:13" ht="166.5" customHeight="1" x14ac:dyDescent="0.3">
      <c r="A123" s="30"/>
      <c r="B123" s="31" t="s">
        <v>167</v>
      </c>
      <c r="C123" s="63">
        <v>8</v>
      </c>
      <c r="D123" s="66" t="s">
        <v>197</v>
      </c>
      <c r="E123" s="36"/>
      <c r="F123" s="36"/>
      <c r="G123" s="33"/>
      <c r="H123" s="57"/>
      <c r="I123" s="63">
        <v>25</v>
      </c>
      <c r="J123" s="66" t="s">
        <v>211</v>
      </c>
      <c r="K123" s="36"/>
      <c r="L123" s="36"/>
      <c r="M123" s="33"/>
    </row>
    <row r="124" spans="1:13" ht="73.5" customHeight="1" x14ac:dyDescent="0.3">
      <c r="A124" s="30"/>
      <c r="B124" s="31" t="s">
        <v>16</v>
      </c>
      <c r="C124" s="66">
        <v>1</v>
      </c>
      <c r="D124" s="66" t="s">
        <v>191</v>
      </c>
      <c r="E124" s="36"/>
      <c r="F124" s="36"/>
      <c r="G124" s="33"/>
      <c r="H124" s="57"/>
      <c r="I124" s="66"/>
      <c r="J124" s="66" t="s">
        <v>200</v>
      </c>
      <c r="K124" s="36"/>
      <c r="L124" s="36"/>
      <c r="M124" s="33"/>
    </row>
    <row r="125" spans="1:13" x14ac:dyDescent="0.3">
      <c r="A125" s="30"/>
      <c r="B125" s="31"/>
      <c r="C125" s="42"/>
      <c r="D125" s="32"/>
      <c r="E125" s="32"/>
      <c r="F125" s="32"/>
      <c r="G125" s="33"/>
      <c r="H125" s="52"/>
      <c r="I125" s="42"/>
      <c r="J125" s="32"/>
      <c r="K125" s="32"/>
      <c r="L125" s="32"/>
      <c r="M125" s="33"/>
    </row>
    <row r="126" spans="1:13" x14ac:dyDescent="0.3">
      <c r="A126" s="30">
        <v>15</v>
      </c>
      <c r="B126" s="31" t="s">
        <v>168</v>
      </c>
      <c r="C126" s="42"/>
      <c r="D126" s="32"/>
      <c r="E126" s="32"/>
      <c r="F126" s="32"/>
      <c r="G126" s="33"/>
      <c r="H126" s="52"/>
      <c r="I126" s="42"/>
      <c r="J126" s="32"/>
      <c r="K126" s="32"/>
      <c r="L126" s="32"/>
      <c r="M126" s="33"/>
    </row>
    <row r="127" spans="1:13" x14ac:dyDescent="0.3">
      <c r="A127" s="30"/>
      <c r="B127" s="31" t="s">
        <v>131</v>
      </c>
      <c r="C127" s="60">
        <v>2</v>
      </c>
      <c r="D127" s="32"/>
      <c r="E127" s="32"/>
      <c r="F127" s="32"/>
      <c r="G127" s="33"/>
      <c r="H127" s="52"/>
      <c r="I127" s="60">
        <v>15</v>
      </c>
      <c r="J127" s="32"/>
      <c r="K127" s="32"/>
      <c r="L127" s="32"/>
      <c r="M127" s="33"/>
    </row>
    <row r="128" spans="1:13" x14ac:dyDescent="0.3">
      <c r="A128" s="30"/>
      <c r="B128" s="31" t="s">
        <v>132</v>
      </c>
      <c r="C128" s="60">
        <v>1</v>
      </c>
      <c r="D128" s="32"/>
      <c r="E128" s="32"/>
      <c r="F128" s="32"/>
      <c r="G128" s="33"/>
      <c r="H128" s="52"/>
      <c r="I128" s="60">
        <v>43</v>
      </c>
      <c r="J128" s="32"/>
      <c r="K128" s="32"/>
      <c r="L128" s="32"/>
      <c r="M128" s="33"/>
    </row>
    <row r="129" spans="1:13" x14ac:dyDescent="0.3">
      <c r="A129" s="30"/>
      <c r="B129" s="31"/>
      <c r="C129" s="42"/>
      <c r="D129" s="32"/>
      <c r="E129" s="32"/>
      <c r="F129" s="32"/>
      <c r="G129" s="33"/>
      <c r="H129" s="52"/>
      <c r="I129" s="42"/>
      <c r="J129" s="32"/>
      <c r="K129" s="32"/>
      <c r="L129" s="32"/>
      <c r="M129" s="33"/>
    </row>
    <row r="130" spans="1:13" x14ac:dyDescent="0.3">
      <c r="A130" s="30">
        <v>16</v>
      </c>
      <c r="B130" s="31" t="s">
        <v>169</v>
      </c>
      <c r="C130" s="42"/>
      <c r="D130" s="32"/>
      <c r="E130" s="32"/>
      <c r="F130" s="32"/>
      <c r="G130" s="33"/>
      <c r="H130" s="52"/>
      <c r="I130" s="42"/>
      <c r="J130" s="32"/>
      <c r="K130" s="32"/>
      <c r="L130" s="32"/>
      <c r="M130" s="33"/>
    </row>
    <row r="131" spans="1:13" x14ac:dyDescent="0.3">
      <c r="A131" s="30"/>
      <c r="B131" s="31" t="s">
        <v>170</v>
      </c>
      <c r="C131" s="60">
        <v>1</v>
      </c>
      <c r="D131" s="32"/>
      <c r="E131" s="32"/>
      <c r="F131" s="32"/>
      <c r="G131" s="33"/>
      <c r="H131" s="52"/>
      <c r="I131" s="60">
        <v>15</v>
      </c>
      <c r="J131" s="32"/>
      <c r="K131" s="32"/>
      <c r="L131" s="32"/>
      <c r="M131" s="33"/>
    </row>
    <row r="132" spans="1:13" x14ac:dyDescent="0.3">
      <c r="A132" s="30"/>
      <c r="B132" s="31" t="s">
        <v>171</v>
      </c>
      <c r="C132" s="60"/>
      <c r="D132" s="32"/>
      <c r="E132" s="32"/>
      <c r="F132" s="32"/>
      <c r="G132" s="33"/>
      <c r="H132" s="52"/>
      <c r="I132" s="60">
        <v>7</v>
      </c>
      <c r="J132" s="32"/>
      <c r="K132" s="32"/>
      <c r="L132" s="32"/>
      <c r="M132" s="33"/>
    </row>
    <row r="133" spans="1:13" x14ac:dyDescent="0.3">
      <c r="A133" s="30"/>
      <c r="B133" s="31" t="s">
        <v>172</v>
      </c>
      <c r="C133" s="60"/>
      <c r="D133" s="32"/>
      <c r="E133" s="32"/>
      <c r="F133" s="32"/>
      <c r="G133" s="33"/>
      <c r="H133" s="52"/>
      <c r="I133" s="60">
        <v>2</v>
      </c>
      <c r="J133" s="32"/>
      <c r="K133" s="32"/>
      <c r="L133" s="32"/>
      <c r="M133" s="33"/>
    </row>
    <row r="134" spans="1:13" x14ac:dyDescent="0.3">
      <c r="A134" s="30"/>
      <c r="B134" s="31" t="s">
        <v>173</v>
      </c>
      <c r="C134" s="60"/>
      <c r="D134" s="32"/>
      <c r="E134" s="32"/>
      <c r="F134" s="32"/>
      <c r="G134" s="33"/>
      <c r="H134" s="52"/>
      <c r="I134" s="60">
        <v>2</v>
      </c>
      <c r="J134" s="32"/>
      <c r="K134" s="32"/>
      <c r="L134" s="32"/>
      <c r="M134" s="33"/>
    </row>
    <row r="135" spans="1:13" x14ac:dyDescent="0.3">
      <c r="A135" s="30"/>
      <c r="B135" s="31" t="s">
        <v>174</v>
      </c>
      <c r="C135" s="60"/>
      <c r="D135" s="32"/>
      <c r="E135" s="32"/>
      <c r="F135" s="32"/>
      <c r="G135" s="33"/>
      <c r="H135" s="52"/>
      <c r="I135" s="60">
        <v>10</v>
      </c>
      <c r="J135" s="32"/>
      <c r="K135" s="32"/>
      <c r="L135" s="32"/>
      <c r="M135" s="33"/>
    </row>
    <row r="136" spans="1:13" ht="115.2" x14ac:dyDescent="0.3">
      <c r="A136" s="30"/>
      <c r="B136" s="31" t="s">
        <v>165</v>
      </c>
      <c r="C136" s="42"/>
      <c r="D136" s="60"/>
      <c r="E136" s="32"/>
      <c r="F136" s="32"/>
      <c r="G136" s="33"/>
      <c r="H136" s="52"/>
      <c r="I136" s="42"/>
      <c r="J136" s="60" t="s">
        <v>206</v>
      </c>
      <c r="K136" s="32"/>
      <c r="L136" s="32"/>
      <c r="M136" s="33"/>
    </row>
    <row r="137" spans="1:13" x14ac:dyDescent="0.3">
      <c r="A137" s="30"/>
      <c r="B137" s="31"/>
      <c r="C137" s="42"/>
      <c r="D137" s="32"/>
      <c r="E137" s="32"/>
      <c r="F137" s="32"/>
      <c r="G137" s="33"/>
      <c r="H137" s="52"/>
      <c r="I137" s="42"/>
      <c r="J137" s="32"/>
      <c r="K137" s="32"/>
      <c r="L137" s="32"/>
      <c r="M137" s="33"/>
    </row>
    <row r="138" spans="1:13" ht="28.8" x14ac:dyDescent="0.3">
      <c r="A138" s="30">
        <v>17</v>
      </c>
      <c r="B138" s="31" t="s">
        <v>202</v>
      </c>
      <c r="C138" s="42"/>
      <c r="D138" s="32"/>
      <c r="E138" s="32"/>
      <c r="F138" s="32"/>
      <c r="G138" s="33"/>
      <c r="H138" s="52"/>
      <c r="I138" s="42"/>
      <c r="J138" s="32"/>
      <c r="K138" s="32"/>
      <c r="L138" s="32"/>
      <c r="M138" s="33"/>
    </row>
    <row r="139" spans="1:13" x14ac:dyDescent="0.3">
      <c r="A139" s="30"/>
      <c r="B139" s="31" t="s">
        <v>176</v>
      </c>
      <c r="C139" s="60">
        <v>1</v>
      </c>
      <c r="D139" s="32"/>
      <c r="E139" s="32"/>
      <c r="F139" s="32"/>
      <c r="G139" s="33"/>
      <c r="H139" s="52"/>
      <c r="I139" s="60">
        <v>1</v>
      </c>
      <c r="J139" s="32"/>
      <c r="K139" s="32"/>
      <c r="L139" s="32"/>
      <c r="M139" s="33"/>
    </row>
    <row r="140" spans="1:13" x14ac:dyDescent="0.3">
      <c r="A140" s="30"/>
      <c r="B140" s="31" t="s">
        <v>177</v>
      </c>
      <c r="C140" s="60"/>
      <c r="D140" s="32"/>
      <c r="E140" s="32"/>
      <c r="F140" s="32"/>
      <c r="G140" s="33"/>
      <c r="H140" s="52"/>
      <c r="I140" s="60">
        <v>4</v>
      </c>
      <c r="J140" s="32"/>
      <c r="K140" s="32"/>
      <c r="L140" s="32"/>
      <c r="M140" s="33"/>
    </row>
    <row r="141" spans="1:13" x14ac:dyDescent="0.3">
      <c r="A141" s="30"/>
      <c r="B141" s="31" t="s">
        <v>178</v>
      </c>
      <c r="C141" s="60">
        <v>1</v>
      </c>
      <c r="D141" s="32"/>
      <c r="E141" s="32"/>
      <c r="F141" s="32"/>
      <c r="G141" s="33"/>
      <c r="H141" s="52"/>
      <c r="I141" s="60">
        <v>17</v>
      </c>
      <c r="J141" s="32"/>
      <c r="K141" s="32"/>
      <c r="L141" s="32"/>
      <c r="M141" s="33"/>
    </row>
    <row r="142" spans="1:13" x14ac:dyDescent="0.3">
      <c r="A142" s="30"/>
      <c r="B142" s="31" t="s">
        <v>179</v>
      </c>
      <c r="C142" s="60"/>
      <c r="D142" s="32"/>
      <c r="E142" s="32"/>
      <c r="F142" s="32"/>
      <c r="G142" s="33"/>
      <c r="H142" s="52"/>
      <c r="I142" s="60">
        <v>20</v>
      </c>
      <c r="J142" s="32"/>
      <c r="K142" s="32"/>
      <c r="L142" s="32"/>
      <c r="M142" s="33"/>
    </row>
    <row r="143" spans="1:13" x14ac:dyDescent="0.3">
      <c r="A143" s="30"/>
      <c r="B143" s="31" t="s">
        <v>180</v>
      </c>
      <c r="C143" s="60"/>
      <c r="D143" s="32"/>
      <c r="E143" s="32"/>
      <c r="F143" s="32"/>
      <c r="G143" s="33"/>
      <c r="H143" s="52"/>
      <c r="I143" s="60">
        <v>5</v>
      </c>
      <c r="J143" s="32"/>
      <c r="K143" s="32"/>
      <c r="L143" s="32"/>
      <c r="M143" s="33"/>
    </row>
    <row r="144" spans="1:13" x14ac:dyDescent="0.3">
      <c r="A144" s="30"/>
      <c r="B144" s="31"/>
      <c r="C144" s="42"/>
      <c r="D144" s="32"/>
      <c r="E144" s="32"/>
      <c r="F144" s="32"/>
      <c r="G144" s="33"/>
      <c r="H144" s="52"/>
      <c r="I144" s="42"/>
      <c r="J144" s="32"/>
      <c r="K144" s="32"/>
      <c r="L144" s="32"/>
      <c r="M144" s="33"/>
    </row>
    <row r="145" spans="1:13" ht="129.6" x14ac:dyDescent="0.3">
      <c r="A145" s="30">
        <v>18</v>
      </c>
      <c r="B145" s="31" t="s">
        <v>181</v>
      </c>
      <c r="C145" s="45"/>
      <c r="D145" s="60" t="s">
        <v>198</v>
      </c>
      <c r="E145" s="32"/>
      <c r="F145" s="32"/>
      <c r="G145" s="33"/>
      <c r="H145" s="52"/>
      <c r="I145" s="45"/>
      <c r="J145" s="60" t="s">
        <v>209</v>
      </c>
      <c r="K145" s="32"/>
      <c r="L145" s="32"/>
      <c r="M145" s="33"/>
    </row>
    <row r="146" spans="1:13" x14ac:dyDescent="0.3">
      <c r="A146" s="38"/>
      <c r="B146" s="39"/>
      <c r="C146" s="46"/>
      <c r="D146" s="40"/>
      <c r="E146" s="40"/>
      <c r="F146" s="40"/>
      <c r="G146" s="41"/>
      <c r="H146" s="58"/>
      <c r="I146" s="46"/>
      <c r="J146" s="40"/>
      <c r="K146" s="40"/>
      <c r="L146" s="40"/>
      <c r="M146" s="41"/>
    </row>
  </sheetData>
  <pageMargins left="0.70866141732283472" right="0.70866141732283472" top="0.74803149606299213" bottom="0.74803149606299213" header="0.31496062992125984" footer="0.31496062992125984"/>
  <pageSetup paperSize="9" scale="2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topLeftCell="B1" zoomScale="90" zoomScaleNormal="90" workbookViewId="0">
      <selection activeCell="C10" sqref="C10"/>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0" width="25.10937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15" x14ac:dyDescent="0.25">
      <c r="B3" s="6" t="s">
        <v>184</v>
      </c>
      <c r="C3" s="70" t="s">
        <v>406</v>
      </c>
      <c r="D3" s="71"/>
      <c r="E3" s="71"/>
      <c r="F3" s="71"/>
      <c r="G3" s="71"/>
      <c r="H3" s="71"/>
      <c r="I3" s="68"/>
      <c r="J3" s="68"/>
      <c r="K3" s="68"/>
      <c r="L3" s="68"/>
      <c r="M3" s="68"/>
    </row>
    <row r="4" spans="1:14" ht="15" x14ac:dyDescent="0.25">
      <c r="B4" s="6" t="s">
        <v>185</v>
      </c>
      <c r="C4" s="70">
        <v>1</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1</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1</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1</v>
      </c>
      <c r="J22" s="35"/>
      <c r="K22" s="35"/>
      <c r="L22" s="35"/>
      <c r="M22" s="49"/>
    </row>
    <row r="23" spans="1:13" x14ac:dyDescent="0.3">
      <c r="A23" s="30"/>
      <c r="B23" s="31" t="s">
        <v>90</v>
      </c>
      <c r="C23" s="61"/>
      <c r="D23" s="35"/>
      <c r="E23" s="35"/>
      <c r="F23" s="35"/>
      <c r="G23" s="49"/>
      <c r="H23" s="54"/>
      <c r="I23" s="61">
        <v>0</v>
      </c>
      <c r="J23" s="35"/>
      <c r="K23" s="35"/>
      <c r="L23" s="35"/>
      <c r="M23" s="49"/>
    </row>
    <row r="24" spans="1:13" x14ac:dyDescent="0.3">
      <c r="A24" s="30"/>
      <c r="B24" s="31" t="s">
        <v>91</v>
      </c>
      <c r="C24" s="61"/>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c r="J29" s="35"/>
      <c r="K29" s="35"/>
      <c r="L29" s="35"/>
      <c r="M29" s="49"/>
    </row>
    <row r="30" spans="1:13" x14ac:dyDescent="0.3">
      <c r="A30" s="30"/>
      <c r="B30" s="34">
        <v>8</v>
      </c>
      <c r="C30" s="61"/>
      <c r="D30" s="35"/>
      <c r="E30" s="35"/>
      <c r="F30" s="35"/>
      <c r="G30" s="49"/>
      <c r="H30" s="54"/>
      <c r="I30" s="61">
        <v>1</v>
      </c>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c r="D61" s="35"/>
      <c r="E61" s="35"/>
      <c r="F61" s="35"/>
      <c r="G61" s="49"/>
      <c r="H61" s="54"/>
      <c r="I61" s="61">
        <v>1</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1</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28.8" x14ac:dyDescent="0.3">
      <c r="A73" s="30">
        <v>8</v>
      </c>
      <c r="B73" s="31" t="s">
        <v>134</v>
      </c>
      <c r="C73" s="76"/>
      <c r="D73" s="61"/>
      <c r="E73" s="35"/>
      <c r="F73" s="35"/>
      <c r="G73" s="49"/>
      <c r="H73" s="54"/>
      <c r="I73" s="76"/>
      <c r="J73" s="61"/>
      <c r="K73" s="35"/>
      <c r="L73" s="35"/>
      <c r="M73" s="49"/>
    </row>
    <row r="74" spans="1:13" x14ac:dyDescent="0.3">
      <c r="A74" s="30"/>
      <c r="B74" s="31"/>
      <c r="C74" s="44"/>
      <c r="D74" s="35"/>
      <c r="E74" s="35"/>
      <c r="F74" s="35"/>
      <c r="G74" s="49"/>
      <c r="H74" s="54"/>
      <c r="I74" s="44"/>
      <c r="J74" s="35"/>
      <c r="K74" s="35"/>
      <c r="L74" s="35"/>
      <c r="M74" s="49"/>
    </row>
    <row r="75" spans="1:13" ht="100.8" x14ac:dyDescent="0.3">
      <c r="A75" s="30">
        <v>9</v>
      </c>
      <c r="B75" s="31" t="s">
        <v>135</v>
      </c>
      <c r="C75" s="76"/>
      <c r="D75" s="61"/>
      <c r="E75" s="35"/>
      <c r="F75" s="35"/>
      <c r="G75" s="49"/>
      <c r="H75" s="54"/>
      <c r="I75" s="76"/>
      <c r="J75" s="61" t="s">
        <v>407</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c r="L109" s="61">
        <v>1</v>
      </c>
      <c r="M109" s="49"/>
    </row>
    <row r="110" spans="1:13" x14ac:dyDescent="0.3">
      <c r="A110" s="30"/>
      <c r="B110" s="31" t="s">
        <v>158</v>
      </c>
      <c r="C110" s="61"/>
      <c r="D110" s="61"/>
      <c r="E110" s="61"/>
      <c r="F110" s="61"/>
      <c r="G110" s="82"/>
      <c r="H110" s="54"/>
      <c r="I110" s="61"/>
      <c r="J110" s="61">
        <v>1</v>
      </c>
      <c r="K110" s="61"/>
      <c r="L110" s="61"/>
      <c r="M110" s="49"/>
    </row>
    <row r="111" spans="1:13" x14ac:dyDescent="0.3">
      <c r="A111" s="30"/>
      <c r="B111" s="31" t="s">
        <v>159</v>
      </c>
      <c r="C111" s="61"/>
      <c r="D111" s="61"/>
      <c r="E111" s="61"/>
      <c r="F111" s="61"/>
      <c r="G111" s="82"/>
      <c r="H111" s="54"/>
      <c r="I111" s="61"/>
      <c r="J111" s="61">
        <v>1</v>
      </c>
      <c r="K111" s="61"/>
      <c r="L111" s="61"/>
      <c r="M111" s="49"/>
    </row>
    <row r="112" spans="1:13" x14ac:dyDescent="0.3">
      <c r="A112" s="30"/>
      <c r="B112" s="31" t="s">
        <v>160</v>
      </c>
      <c r="C112" s="61"/>
      <c r="D112" s="61"/>
      <c r="E112" s="61"/>
      <c r="F112" s="61"/>
      <c r="G112" s="82"/>
      <c r="H112" s="54"/>
      <c r="I112" s="61">
        <v>1</v>
      </c>
      <c r="J112" s="61"/>
      <c r="K112" s="61"/>
      <c r="L112" s="61"/>
      <c r="M112" s="49"/>
    </row>
    <row r="113" spans="1:13" x14ac:dyDescent="0.3">
      <c r="A113" s="30"/>
      <c r="B113" s="31" t="s">
        <v>161</v>
      </c>
      <c r="C113" s="61"/>
      <c r="D113" s="61"/>
      <c r="E113" s="61"/>
      <c r="F113" s="61"/>
      <c r="G113" s="82"/>
      <c r="H113" s="54"/>
      <c r="I113" s="61"/>
      <c r="J113" s="61"/>
      <c r="K113" s="61"/>
      <c r="L113" s="61">
        <v>1</v>
      </c>
      <c r="M113" s="49"/>
    </row>
    <row r="114" spans="1:13" x14ac:dyDescent="0.3">
      <c r="A114" s="30"/>
      <c r="B114" s="31" t="s">
        <v>162</v>
      </c>
      <c r="C114" s="61"/>
      <c r="D114" s="61"/>
      <c r="E114" s="61"/>
      <c r="F114" s="61"/>
      <c r="G114" s="82"/>
      <c r="H114" s="54"/>
      <c r="I114" s="61"/>
      <c r="J114" s="61"/>
      <c r="K114" s="61"/>
      <c r="L114" s="61">
        <v>1</v>
      </c>
      <c r="M114" s="49"/>
    </row>
    <row r="115" spans="1:13" x14ac:dyDescent="0.3">
      <c r="A115" s="30"/>
      <c r="B115" s="31" t="s">
        <v>163</v>
      </c>
      <c r="C115" s="61"/>
      <c r="D115" s="61"/>
      <c r="E115" s="61"/>
      <c r="F115" s="61"/>
      <c r="G115" s="82"/>
      <c r="H115" s="54"/>
      <c r="I115" s="61"/>
      <c r="J115" s="61"/>
      <c r="K115" s="61"/>
      <c r="L115" s="61">
        <v>1</v>
      </c>
      <c r="M115" s="49"/>
    </row>
    <row r="116" spans="1:13" x14ac:dyDescent="0.3">
      <c r="A116" s="30"/>
      <c r="B116" s="31" t="s">
        <v>164</v>
      </c>
      <c r="C116" s="61"/>
      <c r="D116" s="61"/>
      <c r="E116" s="61"/>
      <c r="F116" s="61"/>
      <c r="G116" s="82"/>
      <c r="H116" s="54"/>
      <c r="I116" s="61"/>
      <c r="J116" s="61"/>
      <c r="K116" s="61"/>
      <c r="L116" s="61">
        <v>1</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x14ac:dyDescent="0.3">
      <c r="A122" s="30"/>
      <c r="B122" s="31" t="s">
        <v>166</v>
      </c>
      <c r="C122" s="85"/>
      <c r="D122" s="80"/>
      <c r="E122" s="35"/>
      <c r="F122" s="35"/>
      <c r="G122" s="49"/>
      <c r="H122" s="54"/>
      <c r="I122" s="85"/>
      <c r="J122" s="80"/>
      <c r="K122" s="35"/>
      <c r="L122" s="35"/>
      <c r="M122" s="49"/>
    </row>
    <row r="123" spans="1:13" x14ac:dyDescent="0.3">
      <c r="A123" s="30"/>
      <c r="B123" s="31" t="s">
        <v>167</v>
      </c>
      <c r="C123" s="85"/>
      <c r="D123" s="80"/>
      <c r="E123" s="86"/>
      <c r="F123" s="86"/>
      <c r="G123" s="49"/>
      <c r="H123" s="87"/>
      <c r="I123" s="85"/>
      <c r="J123" s="80"/>
      <c r="K123" s="86"/>
      <c r="L123" s="86"/>
      <c r="M123" s="49"/>
    </row>
    <row r="124" spans="1:13" ht="28.8" x14ac:dyDescent="0.3">
      <c r="A124" s="30"/>
      <c r="B124" s="31" t="s">
        <v>16</v>
      </c>
      <c r="C124" s="76"/>
      <c r="D124" s="80"/>
      <c r="E124" s="86"/>
      <c r="F124" s="86"/>
      <c r="G124" s="49"/>
      <c r="H124" s="87"/>
      <c r="I124" s="76"/>
      <c r="J124" s="80" t="s">
        <v>408</v>
      </c>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c r="J127" s="35"/>
      <c r="K127" s="35"/>
      <c r="L127" s="35"/>
      <c r="M127" s="49"/>
    </row>
    <row r="128" spans="1:13" x14ac:dyDescent="0.3">
      <c r="A128" s="30"/>
      <c r="B128" s="31" t="s">
        <v>132</v>
      </c>
      <c r="C128" s="61"/>
      <c r="D128" s="35"/>
      <c r="E128" s="35"/>
      <c r="F128" s="35"/>
      <c r="G128" s="49"/>
      <c r="H128" s="54"/>
      <c r="I128" s="61">
        <v>1</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x14ac:dyDescent="0.3">
      <c r="A136" s="30"/>
      <c r="B136" s="31" t="s">
        <v>165</v>
      </c>
      <c r="C136" s="44"/>
      <c r="D136" s="61"/>
      <c r="E136" s="35"/>
      <c r="F136" s="35"/>
      <c r="G136" s="49"/>
      <c r="H136" s="54"/>
      <c r="I136" s="44"/>
      <c r="J136" s="61"/>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c r="J142" s="35"/>
      <c r="K142" s="35"/>
      <c r="L142" s="35"/>
      <c r="M142" s="49"/>
    </row>
    <row r="143" spans="1:13" x14ac:dyDescent="0.3">
      <c r="A143" s="30"/>
      <c r="B143" s="31" t="s">
        <v>180</v>
      </c>
      <c r="C143" s="61"/>
      <c r="D143" s="35"/>
      <c r="E143" s="35"/>
      <c r="F143" s="35"/>
      <c r="G143" s="49"/>
      <c r="H143" s="54"/>
      <c r="I143" s="61"/>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t="s">
        <v>409</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opLeftCell="A139" zoomScale="90" zoomScaleNormal="90" workbookViewId="0">
      <selection activeCell="G145" sqref="G145"/>
    </sheetView>
  </sheetViews>
  <sheetFormatPr defaultColWidth="9.109375" defaultRowHeight="14.4" x14ac:dyDescent="0.3"/>
  <cols>
    <col min="1" max="1" width="4.44140625" style="23" customWidth="1"/>
    <col min="2" max="2" width="45.6640625" style="2" customWidth="1"/>
    <col min="3" max="3" width="11.44140625" style="4" bestFit="1" customWidth="1"/>
    <col min="4" max="4" width="22.33203125" style="4" customWidth="1"/>
    <col min="5" max="7" width="16.88671875" style="4" customWidth="1"/>
    <col min="8" max="8" width="2.5546875" style="4" customWidth="1"/>
    <col min="9" max="9" width="11.44140625" style="4" bestFit="1" customWidth="1"/>
    <col min="10" max="10" width="27.33203125" style="4" customWidth="1"/>
    <col min="11" max="12" width="13.5546875" style="4" customWidth="1"/>
    <col min="13" max="13" width="9.109375" style="4"/>
    <col min="14" max="14" width="9.109375" style="2"/>
    <col min="15" max="16384" width="9.109375" style="3"/>
  </cols>
  <sheetData>
    <row r="1" spans="1:16" ht="15" x14ac:dyDescent="0.25">
      <c r="B1" s="6" t="s">
        <v>212</v>
      </c>
      <c r="C1" s="68"/>
      <c r="D1" s="69"/>
      <c r="E1" s="68"/>
      <c r="F1" s="68"/>
      <c r="G1" s="68"/>
      <c r="H1" s="68"/>
      <c r="I1" s="68"/>
      <c r="J1" s="68"/>
      <c r="K1" s="68"/>
      <c r="L1" s="68"/>
      <c r="M1" s="68"/>
    </row>
    <row r="2" spans="1:16" ht="15" x14ac:dyDescent="0.25">
      <c r="B2" s="6"/>
      <c r="C2" s="68"/>
      <c r="D2" s="68"/>
      <c r="E2" s="68"/>
      <c r="F2" s="68"/>
      <c r="G2" s="68"/>
      <c r="H2" s="68"/>
      <c r="I2" s="68"/>
      <c r="J2" s="68"/>
      <c r="K2" s="68"/>
      <c r="L2" s="68"/>
      <c r="M2" s="68"/>
    </row>
    <row r="3" spans="1:16" ht="15" x14ac:dyDescent="0.25">
      <c r="B3" s="6" t="s">
        <v>184</v>
      </c>
      <c r="C3" s="70" t="s">
        <v>244</v>
      </c>
      <c r="D3" s="71"/>
      <c r="E3" s="71"/>
      <c r="F3" s="71"/>
      <c r="G3" s="71"/>
      <c r="H3" s="71"/>
      <c r="I3" s="68"/>
      <c r="J3" s="68"/>
      <c r="K3" s="68"/>
      <c r="L3" s="68"/>
      <c r="M3" s="68"/>
    </row>
    <row r="4" spans="1:16" ht="15" x14ac:dyDescent="0.25">
      <c r="B4" s="6" t="s">
        <v>185</v>
      </c>
      <c r="C4" s="70">
        <v>12</v>
      </c>
      <c r="D4" s="71"/>
      <c r="E4" s="71"/>
      <c r="F4" s="71"/>
      <c r="G4" s="71"/>
      <c r="H4" s="71"/>
      <c r="I4" s="68"/>
      <c r="J4" s="68"/>
      <c r="K4" s="68"/>
      <c r="L4" s="68"/>
      <c r="M4" s="68"/>
    </row>
    <row r="5" spans="1:16" ht="15" x14ac:dyDescent="0.25">
      <c r="B5" s="24"/>
      <c r="C5" s="68"/>
      <c r="D5" s="68"/>
      <c r="E5" s="68"/>
      <c r="F5" s="68"/>
      <c r="G5" s="68"/>
      <c r="H5" s="68"/>
      <c r="I5" s="68"/>
      <c r="J5" s="68"/>
      <c r="K5" s="68"/>
      <c r="L5" s="68"/>
      <c r="M5" s="68"/>
    </row>
    <row r="6" spans="1:16" s="1" customFormat="1" ht="60" x14ac:dyDescent="0.25">
      <c r="A6" s="26"/>
      <c r="B6" s="27" t="s">
        <v>201</v>
      </c>
      <c r="C6" s="72" t="s">
        <v>183</v>
      </c>
      <c r="D6" s="73"/>
      <c r="E6" s="73"/>
      <c r="F6" s="73"/>
      <c r="G6" s="74"/>
      <c r="H6" s="75"/>
      <c r="I6" s="72" t="s">
        <v>116</v>
      </c>
      <c r="J6" s="73"/>
      <c r="K6" s="73"/>
      <c r="L6" s="73"/>
      <c r="M6" s="74"/>
      <c r="N6" s="6"/>
    </row>
    <row r="7" spans="1:16" ht="15" x14ac:dyDescent="0.25">
      <c r="A7" s="30"/>
      <c r="B7" s="31" t="s">
        <v>115</v>
      </c>
      <c r="C7" s="44"/>
      <c r="D7" s="35"/>
      <c r="E7" s="35"/>
      <c r="F7" s="35"/>
      <c r="G7" s="49"/>
      <c r="H7" s="54"/>
      <c r="I7" s="44"/>
      <c r="J7" s="35"/>
      <c r="K7" s="35"/>
      <c r="L7" s="35"/>
      <c r="M7" s="49"/>
    </row>
    <row r="8" spans="1:16" ht="15" x14ac:dyDescent="0.25">
      <c r="A8" s="30"/>
      <c r="B8" s="31"/>
      <c r="C8" s="44"/>
      <c r="D8" s="35"/>
      <c r="E8" s="35"/>
      <c r="F8" s="35"/>
      <c r="G8" s="49"/>
      <c r="H8" s="54"/>
      <c r="I8" s="44"/>
      <c r="J8" s="35"/>
      <c r="K8" s="35"/>
      <c r="L8" s="35"/>
      <c r="M8" s="49"/>
    </row>
    <row r="9" spans="1:16" ht="15" x14ac:dyDescent="0.25">
      <c r="A9" s="30">
        <v>1</v>
      </c>
      <c r="B9" s="31" t="s">
        <v>117</v>
      </c>
      <c r="C9" s="44"/>
      <c r="D9" s="35"/>
      <c r="E9" s="35"/>
      <c r="F9" s="35"/>
      <c r="G9" s="49"/>
      <c r="H9" s="54"/>
      <c r="I9" s="44"/>
      <c r="J9" s="35"/>
      <c r="K9" s="35"/>
      <c r="L9" s="35"/>
      <c r="M9" s="49"/>
    </row>
    <row r="10" spans="1:16" ht="15" x14ac:dyDescent="0.25">
      <c r="A10" s="30"/>
      <c r="B10" s="31" t="s">
        <v>118</v>
      </c>
      <c r="C10" s="61">
        <v>3</v>
      </c>
      <c r="D10" s="35"/>
      <c r="E10" s="35"/>
      <c r="F10" s="35"/>
      <c r="G10" s="49"/>
      <c r="H10" s="54"/>
      <c r="I10" s="44"/>
      <c r="J10" s="35"/>
      <c r="K10" s="35"/>
      <c r="L10" s="35"/>
      <c r="M10" s="49"/>
    </row>
    <row r="11" spans="1:16" ht="15" x14ac:dyDescent="0.25">
      <c r="A11" s="30"/>
      <c r="B11" s="31" t="s">
        <v>119</v>
      </c>
      <c r="C11" s="44"/>
      <c r="D11" s="35"/>
      <c r="E11" s="35"/>
      <c r="F11" s="35"/>
      <c r="G11" s="49"/>
      <c r="H11" s="54"/>
      <c r="I11" s="61">
        <v>9</v>
      </c>
      <c r="J11" s="35"/>
      <c r="K11" s="35"/>
      <c r="L11" s="35"/>
      <c r="M11" s="49"/>
      <c r="N11" s="68"/>
      <c r="O11" s="68"/>
      <c r="P11" s="68"/>
    </row>
    <row r="12" spans="1:16" ht="15" x14ac:dyDescent="0.25">
      <c r="A12" s="30"/>
      <c r="B12" s="31"/>
      <c r="C12" s="44"/>
      <c r="D12" s="35"/>
      <c r="E12" s="35"/>
      <c r="F12" s="35"/>
      <c r="G12" s="49"/>
      <c r="H12" s="54"/>
      <c r="I12" s="44"/>
      <c r="J12" s="35"/>
      <c r="K12" s="35"/>
      <c r="L12" s="35"/>
      <c r="M12" s="49"/>
      <c r="N12" s="68"/>
      <c r="O12" s="68"/>
      <c r="P12" s="68"/>
    </row>
    <row r="13" spans="1:16" ht="15" x14ac:dyDescent="0.25">
      <c r="A13" s="30">
        <v>2</v>
      </c>
      <c r="B13" s="31" t="s">
        <v>126</v>
      </c>
      <c r="C13" s="44"/>
      <c r="D13" s="35"/>
      <c r="E13" s="35"/>
      <c r="F13" s="35"/>
      <c r="G13" s="49"/>
      <c r="H13" s="54"/>
      <c r="I13" s="44"/>
      <c r="J13" s="35"/>
      <c r="K13" s="35"/>
      <c r="L13" s="35"/>
      <c r="M13" s="49"/>
      <c r="N13" s="68"/>
      <c r="O13" s="68"/>
      <c r="P13" s="68"/>
    </row>
    <row r="14" spans="1:16" ht="15" x14ac:dyDescent="0.25">
      <c r="A14" s="30"/>
      <c r="B14" s="31" t="s">
        <v>120</v>
      </c>
      <c r="C14" s="61">
        <v>1</v>
      </c>
      <c r="D14" s="35"/>
      <c r="E14" s="35"/>
      <c r="F14" s="35"/>
      <c r="G14" s="49"/>
      <c r="H14" s="54"/>
      <c r="I14" s="61"/>
      <c r="J14" s="35"/>
      <c r="K14" s="35"/>
      <c r="L14" s="35"/>
      <c r="M14" s="49"/>
      <c r="N14" s="68"/>
      <c r="O14" s="68"/>
      <c r="P14" s="68"/>
    </row>
    <row r="15" spans="1:16" ht="15" x14ac:dyDescent="0.25">
      <c r="A15" s="30"/>
      <c r="B15" s="31" t="s">
        <v>121</v>
      </c>
      <c r="C15" s="61"/>
      <c r="D15" s="35"/>
      <c r="E15" s="35"/>
      <c r="F15" s="35"/>
      <c r="G15" s="49"/>
      <c r="H15" s="54"/>
      <c r="I15" s="61"/>
      <c r="J15" s="35"/>
      <c r="K15" s="35"/>
      <c r="L15" s="35"/>
      <c r="M15" s="49"/>
      <c r="N15" s="68"/>
      <c r="O15" s="68"/>
      <c r="P15" s="68"/>
    </row>
    <row r="16" spans="1:16" ht="15" x14ac:dyDescent="0.25">
      <c r="A16" s="30"/>
      <c r="B16" s="31" t="s">
        <v>122</v>
      </c>
      <c r="C16" s="61"/>
      <c r="D16" s="35"/>
      <c r="E16" s="35"/>
      <c r="F16" s="35"/>
      <c r="G16" s="49"/>
      <c r="H16" s="54"/>
      <c r="I16" s="61">
        <v>1</v>
      </c>
      <c r="J16" s="35"/>
      <c r="K16" s="35"/>
      <c r="L16" s="35"/>
      <c r="M16" s="49"/>
      <c r="N16" s="68"/>
      <c r="O16" s="68"/>
      <c r="P16" s="68"/>
    </row>
    <row r="17" spans="1:16" ht="15" x14ac:dyDescent="0.25">
      <c r="A17" s="30"/>
      <c r="B17" s="31" t="s">
        <v>123</v>
      </c>
      <c r="C17" s="61"/>
      <c r="D17" s="35"/>
      <c r="E17" s="35"/>
      <c r="F17" s="35"/>
      <c r="G17" s="49"/>
      <c r="H17" s="54"/>
      <c r="I17" s="61"/>
      <c r="J17" s="35"/>
      <c r="K17" s="35"/>
      <c r="L17" s="35"/>
      <c r="M17" s="49"/>
      <c r="N17" s="68"/>
      <c r="O17" s="68"/>
      <c r="P17" s="68"/>
    </row>
    <row r="18" spans="1:16" ht="15" x14ac:dyDescent="0.25">
      <c r="A18" s="30"/>
      <c r="B18" s="31" t="s">
        <v>124</v>
      </c>
      <c r="C18" s="61">
        <v>2</v>
      </c>
      <c r="D18" s="35"/>
      <c r="E18" s="35"/>
      <c r="F18" s="35"/>
      <c r="G18" s="49"/>
      <c r="H18" s="54"/>
      <c r="I18" s="61">
        <v>7</v>
      </c>
      <c r="J18" s="35"/>
      <c r="K18" s="35"/>
      <c r="L18" s="35"/>
      <c r="M18" s="49"/>
      <c r="N18" s="68"/>
      <c r="O18" s="68"/>
      <c r="P18" s="68"/>
    </row>
    <row r="19" spans="1:16" ht="15" x14ac:dyDescent="0.25">
      <c r="A19" s="30"/>
      <c r="B19" s="31" t="s">
        <v>125</v>
      </c>
      <c r="C19" s="61"/>
      <c r="D19" s="35"/>
      <c r="E19" s="35"/>
      <c r="F19" s="35"/>
      <c r="G19" s="49"/>
      <c r="H19" s="54"/>
      <c r="I19" s="61">
        <v>2</v>
      </c>
      <c r="J19" s="35"/>
      <c r="K19" s="35"/>
      <c r="L19" s="35"/>
      <c r="M19" s="49"/>
      <c r="N19" s="68"/>
      <c r="O19" s="68"/>
      <c r="P19" s="68"/>
    </row>
    <row r="20" spans="1:16" ht="15" x14ac:dyDescent="0.25">
      <c r="A20" s="30"/>
      <c r="B20" s="31"/>
      <c r="C20" s="44"/>
      <c r="D20" s="35"/>
      <c r="E20" s="35"/>
      <c r="F20" s="35"/>
      <c r="G20" s="49"/>
      <c r="H20" s="54"/>
      <c r="I20" s="44"/>
      <c r="J20" s="35"/>
      <c r="K20" s="35"/>
      <c r="L20" s="35"/>
      <c r="M20" s="49"/>
      <c r="N20" s="68"/>
      <c r="O20" s="68"/>
      <c r="P20" s="68"/>
    </row>
    <row r="21" spans="1:16" ht="15" x14ac:dyDescent="0.25">
      <c r="A21" s="30">
        <v>3</v>
      </c>
      <c r="B21" s="31" t="s">
        <v>127</v>
      </c>
      <c r="C21" s="44"/>
      <c r="D21" s="35"/>
      <c r="E21" s="35"/>
      <c r="F21" s="35"/>
      <c r="G21" s="49"/>
      <c r="H21" s="54"/>
      <c r="I21" s="44"/>
      <c r="J21" s="35"/>
      <c r="K21" s="35"/>
      <c r="L21" s="35"/>
      <c r="M21" s="49"/>
      <c r="N21" s="68"/>
      <c r="O21" s="68"/>
      <c r="P21" s="68"/>
    </row>
    <row r="22" spans="1:16" ht="15" x14ac:dyDescent="0.25">
      <c r="A22" s="30"/>
      <c r="B22" s="31" t="s">
        <v>89</v>
      </c>
      <c r="C22" s="61">
        <v>1</v>
      </c>
      <c r="D22" s="35"/>
      <c r="E22" s="35"/>
      <c r="F22" s="35"/>
      <c r="G22" s="49"/>
      <c r="H22" s="54"/>
      <c r="I22" s="61">
        <v>1</v>
      </c>
      <c r="J22" s="35"/>
      <c r="K22" s="35"/>
      <c r="L22" s="35"/>
      <c r="M22" s="49"/>
      <c r="N22" s="68"/>
      <c r="O22" s="68"/>
      <c r="P22" s="68"/>
    </row>
    <row r="23" spans="1:16" ht="15" x14ac:dyDescent="0.25">
      <c r="A23" s="30"/>
      <c r="B23" s="31" t="s">
        <v>90</v>
      </c>
      <c r="C23" s="61"/>
      <c r="D23" s="35"/>
      <c r="E23" s="35"/>
      <c r="F23" s="35"/>
      <c r="G23" s="49"/>
      <c r="H23" s="54"/>
      <c r="I23" s="61">
        <v>5</v>
      </c>
      <c r="J23" s="35"/>
      <c r="K23" s="35"/>
      <c r="L23" s="35"/>
      <c r="M23" s="49"/>
      <c r="N23" s="68"/>
      <c r="O23" s="68"/>
      <c r="P23" s="68"/>
    </row>
    <row r="24" spans="1:16" ht="15" x14ac:dyDescent="0.25">
      <c r="A24" s="30"/>
      <c r="B24" s="31" t="s">
        <v>91</v>
      </c>
      <c r="C24" s="61">
        <v>2</v>
      </c>
      <c r="D24" s="35"/>
      <c r="E24" s="35"/>
      <c r="F24" s="35"/>
      <c r="G24" s="49"/>
      <c r="H24" s="54"/>
      <c r="I24" s="61">
        <v>3</v>
      </c>
      <c r="J24" s="35"/>
      <c r="K24" s="35"/>
      <c r="L24" s="35"/>
      <c r="M24" s="49"/>
      <c r="N24" s="68"/>
      <c r="O24" s="68"/>
      <c r="P24" s="68"/>
    </row>
    <row r="25" spans="1:16" ht="15" x14ac:dyDescent="0.25">
      <c r="A25" s="30"/>
      <c r="B25" s="31"/>
      <c r="C25" s="44"/>
      <c r="D25" s="35"/>
      <c r="E25" s="35"/>
      <c r="F25" s="35"/>
      <c r="G25" s="49"/>
      <c r="H25" s="54"/>
      <c r="I25" s="44"/>
      <c r="J25" s="35"/>
      <c r="K25" s="35"/>
      <c r="L25" s="35"/>
      <c r="M25" s="49"/>
      <c r="N25" s="68"/>
      <c r="O25" s="68"/>
      <c r="P25" s="68"/>
    </row>
    <row r="26" spans="1:16" ht="15" x14ac:dyDescent="0.25">
      <c r="A26" s="30">
        <v>4</v>
      </c>
      <c r="B26" s="31" t="s">
        <v>128</v>
      </c>
      <c r="C26" s="44"/>
      <c r="D26" s="35"/>
      <c r="E26" s="35"/>
      <c r="F26" s="35"/>
      <c r="G26" s="49"/>
      <c r="H26" s="54"/>
      <c r="I26" s="44"/>
      <c r="J26" s="35"/>
      <c r="K26" s="35"/>
      <c r="L26" s="35"/>
      <c r="M26" s="49"/>
      <c r="N26" s="68"/>
      <c r="O26" s="68"/>
      <c r="P26" s="68"/>
    </row>
    <row r="27" spans="1:16" ht="15" x14ac:dyDescent="0.25">
      <c r="A27" s="30"/>
      <c r="B27" s="34">
        <v>5</v>
      </c>
      <c r="C27" s="61">
        <v>3</v>
      </c>
      <c r="D27" s="35"/>
      <c r="E27" s="35"/>
      <c r="F27" s="35"/>
      <c r="G27" s="49"/>
      <c r="H27" s="54"/>
      <c r="I27" s="61">
        <v>1</v>
      </c>
      <c r="J27" s="35"/>
      <c r="K27" s="35"/>
      <c r="L27" s="35"/>
      <c r="M27" s="49"/>
      <c r="N27" s="68"/>
      <c r="O27" s="68"/>
      <c r="P27" s="68"/>
    </row>
    <row r="28" spans="1:16" ht="15" x14ac:dyDescent="0.25">
      <c r="A28" s="30"/>
      <c r="B28" s="34">
        <v>6</v>
      </c>
      <c r="C28" s="61"/>
      <c r="D28" s="35"/>
      <c r="E28" s="35"/>
      <c r="F28" s="35"/>
      <c r="G28" s="49"/>
      <c r="H28" s="54"/>
      <c r="I28" s="61">
        <v>1</v>
      </c>
      <c r="J28" s="35"/>
      <c r="K28" s="35"/>
      <c r="L28" s="35"/>
      <c r="M28" s="49"/>
      <c r="N28" s="68"/>
      <c r="O28" s="68"/>
      <c r="P28" s="68"/>
    </row>
    <row r="29" spans="1:16" ht="15" x14ac:dyDescent="0.25">
      <c r="A29" s="30"/>
      <c r="B29" s="34">
        <v>7</v>
      </c>
      <c r="C29" s="61"/>
      <c r="D29" s="35"/>
      <c r="E29" s="35"/>
      <c r="F29" s="35"/>
      <c r="G29" s="49"/>
      <c r="H29" s="54"/>
      <c r="I29" s="61">
        <v>7</v>
      </c>
      <c r="J29" s="35"/>
      <c r="K29" s="35"/>
      <c r="L29" s="35"/>
      <c r="M29" s="49"/>
      <c r="N29" s="68"/>
      <c r="O29" s="68"/>
      <c r="P29" s="68"/>
    </row>
    <row r="30" spans="1:16" ht="15" x14ac:dyDescent="0.25">
      <c r="A30" s="30"/>
      <c r="B30" s="34">
        <v>8</v>
      </c>
      <c r="C30" s="61"/>
      <c r="D30" s="35"/>
      <c r="E30" s="35"/>
      <c r="F30" s="35"/>
      <c r="G30" s="49"/>
      <c r="H30" s="54"/>
      <c r="I30" s="61"/>
      <c r="J30" s="35"/>
      <c r="K30" s="35"/>
      <c r="L30" s="35"/>
      <c r="M30" s="49"/>
      <c r="N30" s="68"/>
      <c r="O30" s="68"/>
      <c r="P30" s="68"/>
    </row>
    <row r="31" spans="1:16" ht="15" x14ac:dyDescent="0.25">
      <c r="A31" s="30"/>
      <c r="B31" s="34">
        <v>9</v>
      </c>
      <c r="C31" s="61"/>
      <c r="D31" s="35"/>
      <c r="E31" s="35"/>
      <c r="F31" s="35"/>
      <c r="G31" s="49"/>
      <c r="H31" s="54"/>
      <c r="I31" s="61"/>
      <c r="J31" s="35"/>
      <c r="K31" s="35"/>
      <c r="L31" s="35"/>
      <c r="M31" s="49"/>
      <c r="N31" s="68"/>
      <c r="O31" s="68"/>
      <c r="P31" s="68"/>
    </row>
    <row r="32" spans="1:16" ht="15" x14ac:dyDescent="0.25">
      <c r="A32" s="30"/>
      <c r="B32" s="34">
        <v>10</v>
      </c>
      <c r="C32" s="61"/>
      <c r="D32" s="35"/>
      <c r="E32" s="35"/>
      <c r="F32" s="35"/>
      <c r="G32" s="49"/>
      <c r="H32" s="54"/>
      <c r="I32" s="61"/>
      <c r="J32" s="35"/>
      <c r="K32" s="35"/>
      <c r="L32" s="35"/>
      <c r="M32" s="49"/>
      <c r="N32" s="68"/>
      <c r="O32" s="68"/>
      <c r="P32" s="68"/>
    </row>
    <row r="33" spans="1:16" ht="15" x14ac:dyDescent="0.25">
      <c r="A33" s="30"/>
      <c r="B33" s="34">
        <v>11</v>
      </c>
      <c r="C33" s="61"/>
      <c r="D33" s="35"/>
      <c r="E33" s="35"/>
      <c r="F33" s="35"/>
      <c r="G33" s="49"/>
      <c r="H33" s="54"/>
      <c r="I33" s="61"/>
      <c r="J33" s="35"/>
      <c r="K33" s="35"/>
      <c r="L33" s="35"/>
      <c r="M33" s="49"/>
      <c r="N33" s="68"/>
      <c r="O33" s="68"/>
      <c r="P33" s="68"/>
    </row>
    <row r="34" spans="1:16" ht="15" x14ac:dyDescent="0.25">
      <c r="A34" s="30"/>
      <c r="B34" s="34">
        <v>12</v>
      </c>
      <c r="C34" s="61"/>
      <c r="D34" s="35"/>
      <c r="E34" s="35"/>
      <c r="F34" s="35"/>
      <c r="G34" s="49"/>
      <c r="H34" s="54"/>
      <c r="I34" s="61"/>
      <c r="J34" s="35"/>
      <c r="K34" s="35"/>
      <c r="L34" s="35"/>
      <c r="M34" s="49"/>
      <c r="N34" s="68"/>
      <c r="O34" s="68"/>
      <c r="P34" s="68"/>
    </row>
    <row r="35" spans="1:16" ht="15" x14ac:dyDescent="0.25">
      <c r="A35" s="30"/>
      <c r="B35" s="34">
        <v>13</v>
      </c>
      <c r="C35" s="61"/>
      <c r="D35" s="35"/>
      <c r="E35" s="35"/>
      <c r="F35" s="35"/>
      <c r="G35" s="49"/>
      <c r="H35" s="54"/>
      <c r="I35" s="61"/>
      <c r="J35" s="35"/>
      <c r="K35" s="35"/>
      <c r="L35" s="35"/>
      <c r="M35" s="49"/>
      <c r="N35" s="68"/>
      <c r="O35" s="68"/>
      <c r="P35" s="68"/>
    </row>
    <row r="36" spans="1:16" ht="15" x14ac:dyDescent="0.25">
      <c r="A36" s="30"/>
      <c r="B36" s="34">
        <v>14</v>
      </c>
      <c r="C36" s="61"/>
      <c r="D36" s="35"/>
      <c r="E36" s="35"/>
      <c r="F36" s="35"/>
      <c r="G36" s="49"/>
      <c r="H36" s="54"/>
      <c r="I36" s="61"/>
      <c r="J36" s="35"/>
      <c r="K36" s="35"/>
      <c r="L36" s="35"/>
      <c r="M36" s="49"/>
      <c r="N36" s="68"/>
      <c r="O36" s="68"/>
      <c r="P36" s="68"/>
    </row>
    <row r="37" spans="1:16" ht="15" x14ac:dyDescent="0.25">
      <c r="A37" s="30"/>
      <c r="B37" s="34">
        <v>15</v>
      </c>
      <c r="C37" s="61"/>
      <c r="D37" s="35"/>
      <c r="E37" s="35"/>
      <c r="F37" s="35"/>
      <c r="G37" s="49"/>
      <c r="H37" s="54"/>
      <c r="I37" s="61"/>
      <c r="J37" s="35"/>
      <c r="K37" s="35"/>
      <c r="L37" s="35"/>
      <c r="M37" s="49"/>
      <c r="N37" s="68"/>
      <c r="O37" s="68"/>
      <c r="P37" s="68"/>
    </row>
    <row r="38" spans="1:16" ht="15" x14ac:dyDescent="0.25">
      <c r="A38" s="30"/>
      <c r="B38" s="34">
        <v>16</v>
      </c>
      <c r="C38" s="61"/>
      <c r="D38" s="35"/>
      <c r="E38" s="35"/>
      <c r="F38" s="35"/>
      <c r="G38" s="49"/>
      <c r="H38" s="54"/>
      <c r="I38" s="61"/>
      <c r="J38" s="35"/>
      <c r="K38" s="35"/>
      <c r="L38" s="35"/>
      <c r="M38" s="49"/>
      <c r="N38" s="68"/>
      <c r="O38" s="68"/>
      <c r="P38" s="68"/>
    </row>
    <row r="39" spans="1:16" ht="15" x14ac:dyDescent="0.25">
      <c r="A39" s="30"/>
      <c r="B39" s="34">
        <v>17</v>
      </c>
      <c r="C39" s="61"/>
      <c r="D39" s="35"/>
      <c r="E39" s="35"/>
      <c r="F39" s="35"/>
      <c r="G39" s="49"/>
      <c r="H39" s="54"/>
      <c r="I39" s="61"/>
      <c r="J39" s="35"/>
      <c r="K39" s="35"/>
      <c r="L39" s="35"/>
      <c r="M39" s="49"/>
      <c r="N39" s="68"/>
      <c r="O39" s="68"/>
      <c r="P39" s="68"/>
    </row>
    <row r="40" spans="1:16" ht="15" x14ac:dyDescent="0.25">
      <c r="A40" s="30"/>
      <c r="B40" s="34">
        <v>18</v>
      </c>
      <c r="C40" s="61"/>
      <c r="D40" s="35"/>
      <c r="E40" s="35"/>
      <c r="F40" s="35"/>
      <c r="G40" s="49"/>
      <c r="H40" s="54"/>
      <c r="I40" s="61"/>
      <c r="J40" s="35"/>
      <c r="K40" s="35"/>
      <c r="L40" s="35"/>
      <c r="M40" s="49"/>
      <c r="N40" s="68"/>
      <c r="O40" s="68"/>
      <c r="P40" s="68"/>
    </row>
    <row r="41" spans="1:16" ht="15" x14ac:dyDescent="0.25">
      <c r="A41" s="30"/>
      <c r="B41" s="34">
        <v>19</v>
      </c>
      <c r="C41" s="61"/>
      <c r="D41" s="35"/>
      <c r="E41" s="35"/>
      <c r="F41" s="35"/>
      <c r="G41" s="49"/>
      <c r="H41" s="54"/>
      <c r="I41" s="61"/>
      <c r="J41" s="35"/>
      <c r="K41" s="35"/>
      <c r="L41" s="35"/>
      <c r="M41" s="49"/>
      <c r="N41" s="68"/>
      <c r="O41" s="68"/>
      <c r="P41" s="68"/>
    </row>
    <row r="42" spans="1:16" ht="15" x14ac:dyDescent="0.25">
      <c r="A42" s="30"/>
      <c r="B42" s="34">
        <v>20</v>
      </c>
      <c r="C42" s="61"/>
      <c r="D42" s="35"/>
      <c r="E42" s="35"/>
      <c r="F42" s="35"/>
      <c r="G42" s="49"/>
      <c r="H42" s="54"/>
      <c r="I42" s="61"/>
      <c r="J42" s="35"/>
      <c r="K42" s="35"/>
      <c r="L42" s="35"/>
      <c r="M42" s="49"/>
      <c r="N42" s="68"/>
      <c r="O42" s="68"/>
      <c r="P42" s="68"/>
    </row>
    <row r="43" spans="1:16" ht="15" x14ac:dyDescent="0.25">
      <c r="A43" s="30"/>
      <c r="B43" s="34">
        <v>21</v>
      </c>
      <c r="C43" s="61"/>
      <c r="D43" s="35"/>
      <c r="E43" s="35"/>
      <c r="F43" s="35"/>
      <c r="G43" s="49"/>
      <c r="H43" s="54"/>
      <c r="I43" s="61"/>
      <c r="J43" s="35"/>
      <c r="K43" s="35"/>
      <c r="L43" s="35"/>
      <c r="M43" s="49"/>
      <c r="N43" s="68"/>
      <c r="O43" s="68"/>
      <c r="P43" s="68"/>
    </row>
    <row r="44" spans="1:16" ht="15" x14ac:dyDescent="0.25">
      <c r="A44" s="30">
        <v>5</v>
      </c>
      <c r="B44" s="31" t="s">
        <v>129</v>
      </c>
      <c r="C44" s="44"/>
      <c r="D44" s="35"/>
      <c r="E44" s="35"/>
      <c r="F44" s="35"/>
      <c r="G44" s="49"/>
      <c r="H44" s="54"/>
      <c r="I44" s="44"/>
      <c r="J44" s="35"/>
      <c r="K44" s="35"/>
      <c r="L44" s="35"/>
      <c r="M44" s="49"/>
      <c r="N44" s="68"/>
      <c r="O44" s="68"/>
      <c r="P44" s="68"/>
    </row>
    <row r="45" spans="1:16" ht="15" x14ac:dyDescent="0.25">
      <c r="A45" s="30"/>
      <c r="B45" s="34">
        <v>1</v>
      </c>
      <c r="C45" s="61"/>
      <c r="D45" s="35"/>
      <c r="E45" s="35"/>
      <c r="F45" s="35"/>
      <c r="G45" s="49"/>
      <c r="H45" s="54"/>
      <c r="I45" s="61"/>
      <c r="J45" s="35"/>
      <c r="K45" s="35"/>
      <c r="L45" s="35"/>
      <c r="M45" s="49"/>
      <c r="N45" s="68"/>
      <c r="O45" s="68"/>
      <c r="P45" s="68"/>
    </row>
    <row r="46" spans="1:16" ht="15" x14ac:dyDescent="0.25">
      <c r="A46" s="30"/>
      <c r="B46" s="34">
        <v>2</v>
      </c>
      <c r="C46" s="61"/>
      <c r="D46" s="35"/>
      <c r="E46" s="35"/>
      <c r="F46" s="35"/>
      <c r="G46" s="49"/>
      <c r="H46" s="54"/>
      <c r="I46" s="61"/>
      <c r="J46" s="35"/>
      <c r="K46" s="35"/>
      <c r="L46" s="35"/>
      <c r="M46" s="49"/>
      <c r="N46" s="68"/>
      <c r="O46" s="68"/>
      <c r="P46" s="68"/>
    </row>
    <row r="47" spans="1:16" ht="15" x14ac:dyDescent="0.25">
      <c r="A47" s="30"/>
      <c r="B47" s="34">
        <v>3</v>
      </c>
      <c r="C47" s="61"/>
      <c r="D47" s="35"/>
      <c r="E47" s="35"/>
      <c r="F47" s="35"/>
      <c r="G47" s="49"/>
      <c r="H47" s="54"/>
      <c r="I47" s="61"/>
      <c r="J47" s="35"/>
      <c r="K47" s="35"/>
      <c r="L47" s="35"/>
      <c r="M47" s="49"/>
      <c r="N47" s="68"/>
      <c r="O47" s="68"/>
      <c r="P47" s="68"/>
    </row>
    <row r="48" spans="1:16" ht="15" x14ac:dyDescent="0.25">
      <c r="A48" s="30"/>
      <c r="B48" s="34">
        <v>4</v>
      </c>
      <c r="C48" s="61"/>
      <c r="D48" s="35"/>
      <c r="E48" s="35"/>
      <c r="F48" s="35"/>
      <c r="G48" s="49"/>
      <c r="H48" s="54"/>
      <c r="I48" s="61"/>
      <c r="J48" s="35"/>
      <c r="K48" s="35"/>
      <c r="L48" s="35"/>
      <c r="M48" s="49"/>
      <c r="N48" s="68"/>
      <c r="O48" s="68"/>
      <c r="P48" s="68"/>
    </row>
    <row r="49" spans="1:16" ht="15" x14ac:dyDescent="0.25">
      <c r="A49" s="30"/>
      <c r="B49" s="34">
        <v>5</v>
      </c>
      <c r="C49" s="61"/>
      <c r="D49" s="35"/>
      <c r="E49" s="35"/>
      <c r="F49" s="35"/>
      <c r="G49" s="49"/>
      <c r="H49" s="54"/>
      <c r="I49" s="61"/>
      <c r="J49" s="35"/>
      <c r="K49" s="35"/>
      <c r="L49" s="35"/>
      <c r="M49" s="49"/>
      <c r="N49" s="68"/>
      <c r="O49" s="68"/>
      <c r="P49" s="68"/>
    </row>
    <row r="50" spans="1:16" ht="15" x14ac:dyDescent="0.25">
      <c r="A50" s="30"/>
      <c r="B50" s="34">
        <v>6</v>
      </c>
      <c r="C50" s="61"/>
      <c r="D50" s="35"/>
      <c r="E50" s="35"/>
      <c r="F50" s="35"/>
      <c r="G50" s="49"/>
      <c r="H50" s="54"/>
      <c r="I50" s="61"/>
      <c r="J50" s="35"/>
      <c r="K50" s="35"/>
      <c r="L50" s="35"/>
      <c r="M50" s="49"/>
      <c r="N50" s="68"/>
      <c r="O50" s="68"/>
      <c r="P50" s="68"/>
    </row>
    <row r="51" spans="1:16" ht="15" x14ac:dyDescent="0.25">
      <c r="A51" s="30"/>
      <c r="B51" s="34">
        <v>7</v>
      </c>
      <c r="C51" s="61"/>
      <c r="D51" s="35"/>
      <c r="E51" s="35"/>
      <c r="F51" s="35"/>
      <c r="G51" s="49"/>
      <c r="H51" s="54"/>
      <c r="I51" s="61"/>
      <c r="J51" s="35"/>
      <c r="K51" s="35"/>
      <c r="L51" s="35"/>
      <c r="M51" s="49"/>
      <c r="N51" s="68"/>
      <c r="O51" s="68"/>
      <c r="P51" s="68"/>
    </row>
    <row r="52" spans="1:16" ht="15" x14ac:dyDescent="0.25">
      <c r="A52" s="30"/>
      <c r="B52" s="34">
        <v>8</v>
      </c>
      <c r="C52" s="61"/>
      <c r="D52" s="35"/>
      <c r="E52" s="35"/>
      <c r="F52" s="35"/>
      <c r="G52" s="49"/>
      <c r="H52" s="54"/>
      <c r="I52" s="61"/>
      <c r="J52" s="35"/>
      <c r="K52" s="35"/>
      <c r="L52" s="35"/>
      <c r="M52" s="49"/>
      <c r="N52" s="68"/>
      <c r="O52" s="68"/>
      <c r="P52" s="68"/>
    </row>
    <row r="53" spans="1:16" ht="15" x14ac:dyDescent="0.25">
      <c r="A53" s="30"/>
      <c r="B53" s="34">
        <v>9</v>
      </c>
      <c r="C53" s="61"/>
      <c r="D53" s="35"/>
      <c r="E53" s="35"/>
      <c r="F53" s="35"/>
      <c r="G53" s="49"/>
      <c r="H53" s="54"/>
      <c r="I53" s="61"/>
      <c r="J53" s="35"/>
      <c r="K53" s="35"/>
      <c r="L53" s="35"/>
      <c r="M53" s="49"/>
      <c r="N53" s="68"/>
      <c r="O53" s="68"/>
      <c r="P53" s="68"/>
    </row>
    <row r="54" spans="1:16" ht="15" x14ac:dyDescent="0.25">
      <c r="A54" s="30"/>
      <c r="B54" s="34">
        <v>10</v>
      </c>
      <c r="C54" s="61"/>
      <c r="D54" s="35"/>
      <c r="E54" s="35"/>
      <c r="F54" s="35"/>
      <c r="G54" s="49"/>
      <c r="H54" s="54"/>
      <c r="I54" s="61"/>
      <c r="J54" s="35"/>
      <c r="K54" s="35"/>
      <c r="L54" s="35"/>
      <c r="M54" s="49"/>
      <c r="N54" s="68"/>
      <c r="O54" s="68"/>
      <c r="P54" s="68"/>
    </row>
    <row r="55" spans="1:16" ht="15" x14ac:dyDescent="0.25">
      <c r="A55" s="30"/>
      <c r="B55" s="34">
        <v>11</v>
      </c>
      <c r="C55" s="61"/>
      <c r="D55" s="35"/>
      <c r="E55" s="35"/>
      <c r="F55" s="35"/>
      <c r="G55" s="49"/>
      <c r="H55" s="54"/>
      <c r="I55" s="61"/>
      <c r="J55" s="35"/>
      <c r="K55" s="35"/>
      <c r="L55" s="35"/>
      <c r="M55" s="49"/>
      <c r="N55" s="68"/>
      <c r="O55" s="68"/>
      <c r="P55" s="68"/>
    </row>
    <row r="56" spans="1:16" ht="15" x14ac:dyDescent="0.25">
      <c r="A56" s="30"/>
      <c r="B56" s="34">
        <v>12</v>
      </c>
      <c r="C56" s="61"/>
      <c r="D56" s="35"/>
      <c r="E56" s="35"/>
      <c r="F56" s="35"/>
      <c r="G56" s="49"/>
      <c r="H56" s="54"/>
      <c r="I56" s="61"/>
      <c r="J56" s="35"/>
      <c r="K56" s="35"/>
      <c r="L56" s="35"/>
      <c r="M56" s="49"/>
      <c r="N56" s="68"/>
      <c r="O56" s="68"/>
      <c r="P56" s="68"/>
    </row>
    <row r="57" spans="1:16" ht="15" x14ac:dyDescent="0.25">
      <c r="A57" s="30"/>
      <c r="B57" s="34">
        <v>13</v>
      </c>
      <c r="C57" s="61"/>
      <c r="D57" s="35"/>
      <c r="E57" s="35"/>
      <c r="F57" s="35"/>
      <c r="G57" s="49"/>
      <c r="H57" s="54"/>
      <c r="I57" s="61"/>
      <c r="J57" s="35"/>
      <c r="K57" s="35"/>
      <c r="L57" s="35"/>
      <c r="M57" s="49"/>
      <c r="N57" s="68"/>
      <c r="O57" s="68"/>
      <c r="P57" s="68"/>
    </row>
    <row r="58" spans="1:16" ht="15" x14ac:dyDescent="0.25">
      <c r="A58" s="30"/>
      <c r="B58" s="34">
        <v>14</v>
      </c>
      <c r="C58" s="61"/>
      <c r="D58" s="35"/>
      <c r="E58" s="35"/>
      <c r="F58" s="35"/>
      <c r="G58" s="49"/>
      <c r="H58" s="54"/>
      <c r="I58" s="61"/>
      <c r="J58" s="35"/>
      <c r="K58" s="35"/>
      <c r="L58" s="35"/>
      <c r="M58" s="49"/>
      <c r="N58" s="68"/>
      <c r="O58" s="68"/>
      <c r="P58" s="68"/>
    </row>
    <row r="59" spans="1:16" ht="15" x14ac:dyDescent="0.25">
      <c r="A59" s="30"/>
      <c r="B59" s="34">
        <v>15</v>
      </c>
      <c r="C59" s="61"/>
      <c r="D59" s="35"/>
      <c r="E59" s="35"/>
      <c r="F59" s="35"/>
      <c r="G59" s="49"/>
      <c r="H59" s="54"/>
      <c r="I59" s="61"/>
      <c r="J59" s="35"/>
      <c r="K59" s="35"/>
      <c r="L59" s="35"/>
      <c r="M59" s="49"/>
      <c r="N59" s="68"/>
      <c r="O59" s="68"/>
      <c r="P59" s="68"/>
    </row>
    <row r="60" spans="1:16" ht="15" x14ac:dyDescent="0.25">
      <c r="A60" s="30"/>
      <c r="B60" s="34">
        <v>16</v>
      </c>
      <c r="C60" s="61"/>
      <c r="D60" s="35"/>
      <c r="E60" s="35"/>
      <c r="F60" s="35"/>
      <c r="G60" s="49"/>
      <c r="H60" s="54"/>
      <c r="I60" s="61">
        <v>1</v>
      </c>
      <c r="J60" s="35"/>
      <c r="K60" s="35"/>
      <c r="L60" s="35"/>
      <c r="M60" s="49"/>
      <c r="N60" s="68"/>
      <c r="O60" s="68"/>
      <c r="P60" s="68"/>
    </row>
    <row r="61" spans="1:16" ht="15" x14ac:dyDescent="0.25">
      <c r="A61" s="30"/>
      <c r="B61" s="34">
        <v>17</v>
      </c>
      <c r="C61" s="61">
        <v>2</v>
      </c>
      <c r="D61" s="35"/>
      <c r="E61" s="35"/>
      <c r="F61" s="35"/>
      <c r="G61" s="49"/>
      <c r="H61" s="54"/>
      <c r="I61" s="61">
        <v>6</v>
      </c>
      <c r="J61" s="35"/>
      <c r="K61" s="35"/>
      <c r="L61" s="35"/>
      <c r="M61" s="49"/>
      <c r="N61" s="68"/>
      <c r="O61" s="68"/>
      <c r="P61" s="68"/>
    </row>
    <row r="62" spans="1:16" ht="15" x14ac:dyDescent="0.25">
      <c r="A62" s="30"/>
      <c r="B62" s="34">
        <v>18</v>
      </c>
      <c r="C62" s="61">
        <v>1</v>
      </c>
      <c r="D62" s="35"/>
      <c r="E62" s="35"/>
      <c r="F62" s="35"/>
      <c r="G62" s="49"/>
      <c r="H62" s="54"/>
      <c r="I62" s="61">
        <v>2</v>
      </c>
      <c r="J62" s="35"/>
      <c r="K62" s="35"/>
      <c r="L62" s="35"/>
      <c r="M62" s="49"/>
      <c r="N62" s="68"/>
      <c r="O62" s="68"/>
      <c r="P62" s="68"/>
    </row>
    <row r="63" spans="1:16" ht="15" x14ac:dyDescent="0.25">
      <c r="A63" s="30"/>
      <c r="B63" s="34">
        <v>19</v>
      </c>
      <c r="C63" s="61"/>
      <c r="D63" s="35"/>
      <c r="E63" s="35"/>
      <c r="F63" s="35"/>
      <c r="G63" s="49"/>
      <c r="H63" s="54"/>
      <c r="I63" s="61"/>
      <c r="J63" s="35"/>
      <c r="K63" s="35"/>
      <c r="L63" s="35"/>
      <c r="M63" s="49"/>
      <c r="N63" s="68"/>
      <c r="O63" s="68"/>
      <c r="P63" s="68"/>
    </row>
    <row r="64" spans="1:16" ht="15" x14ac:dyDescent="0.25">
      <c r="A64" s="30"/>
      <c r="B64" s="34">
        <v>20</v>
      </c>
      <c r="C64" s="61"/>
      <c r="D64" s="35"/>
      <c r="E64" s="35"/>
      <c r="F64" s="35"/>
      <c r="G64" s="49"/>
      <c r="H64" s="54"/>
      <c r="I64" s="61"/>
      <c r="J64" s="35"/>
      <c r="K64" s="35"/>
      <c r="L64" s="35"/>
      <c r="M64" s="49"/>
      <c r="N64" s="68"/>
      <c r="O64" s="68"/>
      <c r="P64" s="68"/>
    </row>
    <row r="65" spans="1:16" ht="15" x14ac:dyDescent="0.25">
      <c r="A65" s="30"/>
      <c r="B65" s="34">
        <v>21</v>
      </c>
      <c r="C65" s="61"/>
      <c r="D65" s="35"/>
      <c r="E65" s="35"/>
      <c r="F65" s="35"/>
      <c r="G65" s="49"/>
      <c r="H65" s="54"/>
      <c r="I65" s="61"/>
      <c r="J65" s="35"/>
      <c r="K65" s="35"/>
      <c r="L65" s="35"/>
      <c r="M65" s="49"/>
      <c r="N65" s="68"/>
      <c r="O65" s="68"/>
      <c r="P65" s="68"/>
    </row>
    <row r="66" spans="1:16" ht="15" x14ac:dyDescent="0.25">
      <c r="A66" s="30"/>
      <c r="B66" s="34"/>
      <c r="C66" s="44"/>
      <c r="D66" s="35"/>
      <c r="E66" s="35"/>
      <c r="F66" s="35"/>
      <c r="G66" s="49"/>
      <c r="H66" s="54"/>
      <c r="I66" s="44"/>
      <c r="J66" s="35"/>
      <c r="K66" s="35"/>
      <c r="L66" s="35"/>
      <c r="M66" s="49"/>
      <c r="N66" s="68"/>
      <c r="O66" s="68"/>
      <c r="P66" s="68"/>
    </row>
    <row r="67" spans="1:16" ht="30" x14ac:dyDescent="0.25">
      <c r="A67" s="30">
        <v>6</v>
      </c>
      <c r="B67" s="31" t="s">
        <v>130</v>
      </c>
      <c r="C67" s="44"/>
      <c r="D67" s="35"/>
      <c r="E67" s="35"/>
      <c r="F67" s="35"/>
      <c r="G67" s="49"/>
      <c r="H67" s="54"/>
      <c r="I67" s="44"/>
      <c r="J67" s="35"/>
      <c r="K67" s="35"/>
      <c r="L67" s="35"/>
      <c r="M67" s="49"/>
      <c r="N67" s="68"/>
      <c r="O67" s="68"/>
      <c r="P67" s="68"/>
    </row>
    <row r="68" spans="1:16" ht="15" x14ac:dyDescent="0.25">
      <c r="A68" s="30"/>
      <c r="B68" s="31" t="s">
        <v>131</v>
      </c>
      <c r="C68" s="61">
        <v>2</v>
      </c>
      <c r="D68" s="35"/>
      <c r="E68" s="35"/>
      <c r="F68" s="35"/>
      <c r="G68" s="49"/>
      <c r="H68" s="54"/>
      <c r="I68" s="61">
        <v>7</v>
      </c>
      <c r="J68" s="35"/>
      <c r="K68" s="35"/>
      <c r="L68" s="35"/>
      <c r="M68" s="49"/>
      <c r="N68" s="68"/>
      <c r="O68" s="68"/>
      <c r="P68" s="68"/>
    </row>
    <row r="69" spans="1:16" ht="15" x14ac:dyDescent="0.25">
      <c r="A69" s="30"/>
      <c r="B69" s="31" t="s">
        <v>132</v>
      </c>
      <c r="C69" s="61"/>
      <c r="D69" s="35"/>
      <c r="E69" s="35"/>
      <c r="F69" s="35"/>
      <c r="G69" s="49"/>
      <c r="H69" s="54"/>
      <c r="I69" s="61">
        <v>1</v>
      </c>
      <c r="J69" s="35"/>
      <c r="K69" s="35"/>
      <c r="L69" s="35"/>
      <c r="M69" s="49"/>
      <c r="N69" s="68"/>
      <c r="O69" s="68"/>
      <c r="P69" s="68"/>
    </row>
    <row r="70" spans="1:16" ht="15" x14ac:dyDescent="0.25">
      <c r="A70" s="30"/>
      <c r="B70" s="31"/>
      <c r="C70" s="44"/>
      <c r="D70" s="35"/>
      <c r="E70" s="35"/>
      <c r="F70" s="35"/>
      <c r="G70" s="49"/>
      <c r="H70" s="54"/>
      <c r="I70" s="44"/>
      <c r="J70" s="35"/>
      <c r="K70" s="35"/>
      <c r="L70" s="35"/>
      <c r="M70" s="49"/>
      <c r="N70" s="68"/>
      <c r="O70" s="68"/>
      <c r="P70" s="68"/>
    </row>
    <row r="71" spans="1:16" ht="75" x14ac:dyDescent="0.25">
      <c r="A71" s="30">
        <v>7</v>
      </c>
      <c r="B71" s="31" t="s">
        <v>133</v>
      </c>
      <c r="C71" s="44"/>
      <c r="D71" s="61" t="s">
        <v>413</v>
      </c>
      <c r="E71" s="35"/>
      <c r="F71" s="35"/>
      <c r="G71" s="49"/>
      <c r="H71" s="54"/>
      <c r="I71" s="44"/>
      <c r="J71" s="61" t="s">
        <v>418</v>
      </c>
      <c r="K71" s="35"/>
      <c r="L71" s="35"/>
      <c r="M71" s="49"/>
      <c r="N71" s="68"/>
      <c r="O71" s="68"/>
      <c r="P71" s="68"/>
    </row>
    <row r="72" spans="1:16" ht="15" x14ac:dyDescent="0.25">
      <c r="A72" s="30"/>
      <c r="B72" s="31"/>
      <c r="C72" s="44"/>
      <c r="D72" s="35"/>
      <c r="E72" s="35"/>
      <c r="F72" s="35"/>
      <c r="G72" s="49"/>
      <c r="H72" s="54"/>
      <c r="I72" s="44"/>
      <c r="J72" s="35"/>
      <c r="K72" s="35"/>
      <c r="L72" s="35"/>
      <c r="M72" s="49"/>
      <c r="N72" s="68"/>
      <c r="O72" s="68"/>
      <c r="P72" s="68"/>
    </row>
    <row r="73" spans="1:16" ht="75" x14ac:dyDescent="0.25">
      <c r="A73" s="30">
        <v>8</v>
      </c>
      <c r="B73" s="31" t="s">
        <v>134</v>
      </c>
      <c r="C73" s="76"/>
      <c r="D73" s="61" t="s">
        <v>414</v>
      </c>
      <c r="E73" s="35"/>
      <c r="F73" s="35"/>
      <c r="G73" s="49"/>
      <c r="H73" s="54"/>
      <c r="I73" s="76"/>
      <c r="J73" s="61" t="s">
        <v>419</v>
      </c>
      <c r="K73" s="35"/>
      <c r="L73" s="35"/>
      <c r="M73" s="49"/>
      <c r="N73" s="68"/>
      <c r="O73" s="68"/>
      <c r="P73" s="68"/>
    </row>
    <row r="74" spans="1:16" ht="15" x14ac:dyDescent="0.25">
      <c r="A74" s="30"/>
      <c r="B74" s="31"/>
      <c r="C74" s="44"/>
      <c r="D74" s="35"/>
      <c r="E74" s="35"/>
      <c r="F74" s="35"/>
      <c r="G74" s="49"/>
      <c r="H74" s="54"/>
      <c r="I74" s="44"/>
      <c r="J74" s="35"/>
      <c r="K74" s="35"/>
      <c r="L74" s="35"/>
      <c r="M74" s="49"/>
      <c r="N74" s="68"/>
      <c r="O74" s="68"/>
      <c r="P74" s="68"/>
    </row>
    <row r="75" spans="1:16" ht="75" x14ac:dyDescent="0.25">
      <c r="A75" s="30">
        <v>9</v>
      </c>
      <c r="B75" s="31" t="s">
        <v>135</v>
      </c>
      <c r="C75" s="76"/>
      <c r="D75" s="61" t="s">
        <v>410</v>
      </c>
      <c r="E75" s="35"/>
      <c r="F75" s="35"/>
      <c r="G75" s="49"/>
      <c r="H75" s="54"/>
      <c r="I75" s="76"/>
      <c r="J75" s="61" t="s">
        <v>420</v>
      </c>
      <c r="K75" s="35"/>
      <c r="L75" s="35"/>
      <c r="M75" s="49"/>
      <c r="N75" s="68"/>
      <c r="O75" s="68"/>
      <c r="P75" s="68"/>
    </row>
    <row r="76" spans="1:16" ht="15" x14ac:dyDescent="0.25">
      <c r="A76" s="30"/>
      <c r="B76" s="31"/>
      <c r="C76" s="44"/>
      <c r="D76" s="35"/>
      <c r="E76" s="35"/>
      <c r="F76" s="35"/>
      <c r="G76" s="49"/>
      <c r="H76" s="54"/>
      <c r="I76" s="44"/>
      <c r="J76" s="35"/>
      <c r="K76" s="35"/>
      <c r="L76" s="35"/>
      <c r="M76" s="49"/>
      <c r="N76" s="68"/>
      <c r="O76" s="68"/>
      <c r="P76" s="68"/>
    </row>
    <row r="77" spans="1:16" ht="45" x14ac:dyDescent="0.25">
      <c r="A77" s="30">
        <v>10</v>
      </c>
      <c r="B77" s="31" t="s">
        <v>136</v>
      </c>
      <c r="C77" s="44"/>
      <c r="D77" s="35"/>
      <c r="E77" s="35"/>
      <c r="F77" s="35"/>
      <c r="G77" s="49"/>
      <c r="H77" s="54"/>
      <c r="I77" s="44"/>
      <c r="J77" s="35"/>
      <c r="K77" s="35"/>
      <c r="L77" s="35"/>
      <c r="M77" s="49"/>
      <c r="N77" s="68"/>
      <c r="O77" s="68"/>
      <c r="P77" s="68"/>
    </row>
    <row r="78" spans="1:16" ht="15" x14ac:dyDescent="0.25">
      <c r="A78" s="30"/>
      <c r="B78" s="31" t="s">
        <v>131</v>
      </c>
      <c r="C78" s="61">
        <v>2</v>
      </c>
      <c r="D78" s="35"/>
      <c r="E78" s="35"/>
      <c r="F78" s="35"/>
      <c r="G78" s="49"/>
      <c r="H78" s="54"/>
      <c r="I78" s="61"/>
      <c r="J78" s="35"/>
      <c r="K78" s="35"/>
      <c r="L78" s="35"/>
      <c r="M78" s="49"/>
      <c r="N78" s="68"/>
      <c r="O78" s="68"/>
      <c r="P78" s="68"/>
    </row>
    <row r="79" spans="1:16" ht="15" x14ac:dyDescent="0.25">
      <c r="A79" s="30"/>
      <c r="B79" s="31" t="s">
        <v>132</v>
      </c>
      <c r="C79" s="61"/>
      <c r="D79" s="35"/>
      <c r="E79" s="35"/>
      <c r="F79" s="35"/>
      <c r="G79" s="49"/>
      <c r="H79" s="54"/>
      <c r="I79" s="61"/>
      <c r="J79" s="35"/>
      <c r="K79" s="35"/>
      <c r="L79" s="35"/>
      <c r="M79" s="49"/>
      <c r="N79" s="68"/>
      <c r="O79" s="68"/>
      <c r="P79" s="68"/>
    </row>
    <row r="80" spans="1:16" ht="15" x14ac:dyDescent="0.25">
      <c r="A80" s="30"/>
      <c r="B80" s="31"/>
      <c r="C80" s="44"/>
      <c r="D80" s="35"/>
      <c r="E80" s="35"/>
      <c r="F80" s="35"/>
      <c r="G80" s="49"/>
      <c r="H80" s="54"/>
      <c r="I80" s="44"/>
      <c r="J80" s="35"/>
      <c r="K80" s="35"/>
      <c r="L80" s="35"/>
      <c r="M80" s="49"/>
      <c r="N80" s="68"/>
      <c r="O80" s="68"/>
      <c r="P80" s="68"/>
    </row>
    <row r="81" spans="1:16" ht="45" x14ac:dyDescent="0.25">
      <c r="A81" s="30">
        <v>11</v>
      </c>
      <c r="B81" s="31" t="s">
        <v>137</v>
      </c>
      <c r="C81" s="44"/>
      <c r="D81" s="35"/>
      <c r="E81" s="35"/>
      <c r="F81" s="35"/>
      <c r="G81" s="49"/>
      <c r="H81" s="54"/>
      <c r="I81" s="44"/>
      <c r="J81" s="35"/>
      <c r="K81" s="35"/>
      <c r="L81" s="35"/>
      <c r="M81" s="49"/>
      <c r="N81" s="68"/>
      <c r="O81" s="68"/>
      <c r="P81" s="68"/>
    </row>
    <row r="82" spans="1:16" ht="75" x14ac:dyDescent="0.25">
      <c r="A82" s="30" t="s">
        <v>138</v>
      </c>
      <c r="B82" s="31" t="s">
        <v>139</v>
      </c>
      <c r="C82" s="44"/>
      <c r="D82" s="35"/>
      <c r="E82" s="35"/>
      <c r="F82" s="35"/>
      <c r="G82" s="49"/>
      <c r="H82" s="54"/>
      <c r="I82" s="44"/>
      <c r="J82" s="35"/>
      <c r="K82" s="35"/>
      <c r="L82" s="35"/>
      <c r="M82" s="49"/>
      <c r="N82" s="68"/>
      <c r="O82" s="68"/>
      <c r="P82" s="68"/>
    </row>
    <row r="83" spans="1:16" ht="15" x14ac:dyDescent="0.25">
      <c r="A83" s="30"/>
      <c r="B83" s="31" t="s">
        <v>140</v>
      </c>
      <c r="C83" s="61">
        <v>1</v>
      </c>
      <c r="D83" s="35"/>
      <c r="E83" s="35"/>
      <c r="F83" s="35"/>
      <c r="G83" s="49"/>
      <c r="H83" s="54"/>
      <c r="I83" s="61"/>
      <c r="J83" s="35"/>
      <c r="K83" s="35"/>
      <c r="L83" s="35"/>
      <c r="M83" s="49"/>
      <c r="N83" s="68"/>
      <c r="O83" s="68"/>
      <c r="P83" s="68"/>
    </row>
    <row r="84" spans="1:16" ht="15" x14ac:dyDescent="0.25">
      <c r="A84" s="30"/>
      <c r="B84" s="31" t="s">
        <v>141</v>
      </c>
      <c r="C84" s="61"/>
      <c r="D84" s="35"/>
      <c r="E84" s="35"/>
      <c r="F84" s="35"/>
      <c r="G84" s="49"/>
      <c r="H84" s="54"/>
      <c r="I84" s="61"/>
      <c r="J84" s="35"/>
      <c r="K84" s="35"/>
      <c r="L84" s="35"/>
      <c r="M84" s="49"/>
      <c r="N84" s="68"/>
      <c r="O84" s="68"/>
      <c r="P84" s="68"/>
    </row>
    <row r="85" spans="1:16" ht="15" x14ac:dyDescent="0.25">
      <c r="A85" s="30"/>
      <c r="B85" s="31" t="s">
        <v>142</v>
      </c>
      <c r="C85" s="61"/>
      <c r="D85" s="35"/>
      <c r="E85" s="35"/>
      <c r="F85" s="35"/>
      <c r="G85" s="49"/>
      <c r="H85" s="54"/>
      <c r="I85" s="61"/>
      <c r="J85" s="35"/>
      <c r="K85" s="35"/>
      <c r="L85" s="35"/>
      <c r="M85" s="49"/>
      <c r="N85" s="68"/>
      <c r="O85" s="68"/>
      <c r="P85" s="68"/>
    </row>
    <row r="86" spans="1:16" ht="15" x14ac:dyDescent="0.25">
      <c r="A86" s="30"/>
      <c r="B86" s="31" t="s">
        <v>143</v>
      </c>
      <c r="C86" s="61"/>
      <c r="D86" s="35"/>
      <c r="E86" s="35"/>
      <c r="F86" s="35"/>
      <c r="G86" s="49"/>
      <c r="H86" s="54"/>
      <c r="I86" s="61"/>
      <c r="J86" s="35"/>
      <c r="K86" s="35"/>
      <c r="L86" s="35"/>
      <c r="M86" s="49"/>
      <c r="N86" s="68"/>
      <c r="O86" s="68"/>
      <c r="P86" s="68"/>
    </row>
    <row r="87" spans="1:16" ht="15" x14ac:dyDescent="0.25">
      <c r="A87" s="30"/>
      <c r="B87" s="31" t="s">
        <v>144</v>
      </c>
      <c r="C87" s="61"/>
      <c r="D87" s="35"/>
      <c r="E87" s="35"/>
      <c r="F87" s="35"/>
      <c r="G87" s="49"/>
      <c r="H87" s="54"/>
      <c r="I87" s="61"/>
      <c r="J87" s="35"/>
      <c r="K87" s="35"/>
      <c r="L87" s="35"/>
      <c r="M87" s="49"/>
      <c r="N87" s="68"/>
      <c r="O87" s="68"/>
      <c r="P87" s="68"/>
    </row>
    <row r="88" spans="1:16" ht="15" x14ac:dyDescent="0.25">
      <c r="A88" s="30"/>
      <c r="B88" s="31" t="s">
        <v>145</v>
      </c>
      <c r="C88" s="61"/>
      <c r="D88" s="35"/>
      <c r="E88" s="35"/>
      <c r="F88" s="35"/>
      <c r="G88" s="49"/>
      <c r="H88" s="54"/>
      <c r="I88" s="61"/>
      <c r="J88" s="35"/>
      <c r="K88" s="35"/>
      <c r="L88" s="35"/>
      <c r="M88" s="49"/>
      <c r="N88" s="68"/>
      <c r="O88" s="68"/>
      <c r="P88" s="68"/>
    </row>
    <row r="89" spans="1:16" ht="15" x14ac:dyDescent="0.25">
      <c r="A89" s="30"/>
      <c r="B89" s="31" t="s">
        <v>146</v>
      </c>
      <c r="C89" s="61"/>
      <c r="D89" s="35"/>
      <c r="E89" s="35"/>
      <c r="F89" s="35"/>
      <c r="G89" s="49"/>
      <c r="H89" s="54"/>
      <c r="I89" s="61"/>
      <c r="J89" s="35"/>
      <c r="K89" s="35"/>
      <c r="L89" s="35"/>
      <c r="M89" s="49"/>
      <c r="N89" s="68"/>
      <c r="O89" s="68"/>
      <c r="P89" s="68"/>
    </row>
    <row r="90" spans="1:16" ht="15" x14ac:dyDescent="0.25">
      <c r="A90" s="30"/>
      <c r="B90" s="31" t="s">
        <v>147</v>
      </c>
      <c r="C90" s="61"/>
      <c r="D90" s="35"/>
      <c r="E90" s="35"/>
      <c r="F90" s="35"/>
      <c r="G90" s="49"/>
      <c r="H90" s="54"/>
      <c r="I90" s="61"/>
      <c r="J90" s="35"/>
      <c r="K90" s="35"/>
      <c r="L90" s="35"/>
      <c r="M90" s="49"/>
      <c r="N90" s="68"/>
      <c r="O90" s="68"/>
      <c r="P90" s="68"/>
    </row>
    <row r="91" spans="1:16" ht="15" x14ac:dyDescent="0.25">
      <c r="A91" s="30"/>
      <c r="B91" s="31" t="s">
        <v>148</v>
      </c>
      <c r="C91" s="61"/>
      <c r="D91" s="35"/>
      <c r="E91" s="35"/>
      <c r="F91" s="35"/>
      <c r="G91" s="49"/>
      <c r="H91" s="54"/>
      <c r="I91" s="61"/>
      <c r="J91" s="35"/>
      <c r="K91" s="35"/>
      <c r="L91" s="35"/>
      <c r="M91" s="49"/>
      <c r="N91" s="68"/>
      <c r="O91" s="68"/>
      <c r="P91" s="68"/>
    </row>
    <row r="92" spans="1:16" ht="15" x14ac:dyDescent="0.25">
      <c r="A92" s="30"/>
      <c r="B92" s="31" t="s">
        <v>149</v>
      </c>
      <c r="C92" s="61">
        <v>1</v>
      </c>
      <c r="D92" s="35"/>
      <c r="E92" s="35"/>
      <c r="F92" s="35"/>
      <c r="G92" s="49"/>
      <c r="H92" s="54"/>
      <c r="I92" s="61"/>
      <c r="J92" s="35"/>
      <c r="K92" s="35"/>
      <c r="L92" s="35"/>
      <c r="M92" s="49"/>
      <c r="N92" s="68"/>
      <c r="O92" s="68"/>
      <c r="P92" s="68"/>
    </row>
    <row r="93" spans="1:16" ht="30" x14ac:dyDescent="0.25">
      <c r="A93" s="30" t="s">
        <v>150</v>
      </c>
      <c r="B93" s="31" t="s">
        <v>151</v>
      </c>
      <c r="C93" s="44"/>
      <c r="D93" s="35"/>
      <c r="E93" s="35"/>
      <c r="F93" s="35"/>
      <c r="G93" s="49"/>
      <c r="H93" s="54"/>
      <c r="I93" s="44"/>
      <c r="J93" s="35"/>
      <c r="K93" s="35"/>
      <c r="L93" s="35"/>
      <c r="M93" s="49"/>
      <c r="N93" s="68"/>
      <c r="O93" s="68"/>
      <c r="P93" s="68"/>
    </row>
    <row r="94" spans="1:16" ht="15" x14ac:dyDescent="0.25">
      <c r="A94" s="30"/>
      <c r="B94" s="31" t="s">
        <v>140</v>
      </c>
      <c r="C94" s="61">
        <v>1</v>
      </c>
      <c r="D94" s="35"/>
      <c r="E94" s="35"/>
      <c r="F94" s="35"/>
      <c r="G94" s="49"/>
      <c r="H94" s="54"/>
      <c r="I94" s="61"/>
      <c r="J94" s="35"/>
      <c r="K94" s="35"/>
      <c r="L94" s="35"/>
      <c r="M94" s="49"/>
      <c r="N94" s="68"/>
      <c r="O94" s="68"/>
      <c r="P94" s="68"/>
    </row>
    <row r="95" spans="1:16" ht="15" x14ac:dyDescent="0.25">
      <c r="A95" s="30"/>
      <c r="B95" s="31" t="s">
        <v>141</v>
      </c>
      <c r="C95" s="61"/>
      <c r="D95" s="77"/>
      <c r="E95" s="77"/>
      <c r="F95" s="77"/>
      <c r="G95" s="78"/>
      <c r="H95" s="79"/>
      <c r="I95" s="61"/>
      <c r="J95" s="77"/>
      <c r="K95" s="77"/>
      <c r="L95" s="77"/>
      <c r="M95" s="49"/>
      <c r="N95" s="68"/>
      <c r="O95" s="68"/>
      <c r="P95" s="68"/>
    </row>
    <row r="96" spans="1:16" ht="15" x14ac:dyDescent="0.25">
      <c r="A96" s="30"/>
      <c r="B96" s="31" t="s">
        <v>142</v>
      </c>
      <c r="C96" s="61"/>
      <c r="D96" s="35"/>
      <c r="E96" s="35"/>
      <c r="F96" s="35"/>
      <c r="G96" s="49"/>
      <c r="H96" s="54"/>
      <c r="I96" s="61"/>
      <c r="J96" s="35"/>
      <c r="K96" s="35"/>
      <c r="L96" s="35"/>
      <c r="M96" s="49"/>
      <c r="N96" s="68"/>
      <c r="O96" s="68"/>
      <c r="P96" s="68"/>
    </row>
    <row r="97" spans="1:16" ht="15" x14ac:dyDescent="0.25">
      <c r="A97" s="30"/>
      <c r="B97" s="31" t="s">
        <v>143</v>
      </c>
      <c r="C97" s="61"/>
      <c r="D97" s="35"/>
      <c r="E97" s="35"/>
      <c r="F97" s="35"/>
      <c r="G97" s="49"/>
      <c r="H97" s="54"/>
      <c r="I97" s="61"/>
      <c r="J97" s="35"/>
      <c r="K97" s="35"/>
      <c r="L97" s="35"/>
      <c r="M97" s="49"/>
      <c r="N97" s="68"/>
      <c r="O97" s="68"/>
      <c r="P97" s="68"/>
    </row>
    <row r="98" spans="1:16" ht="15" x14ac:dyDescent="0.25">
      <c r="A98" s="30"/>
      <c r="B98" s="31" t="s">
        <v>144</v>
      </c>
      <c r="C98" s="61"/>
      <c r="D98" s="35"/>
      <c r="E98" s="35"/>
      <c r="F98" s="35"/>
      <c r="G98" s="49"/>
      <c r="H98" s="54"/>
      <c r="I98" s="61"/>
      <c r="J98" s="35"/>
      <c r="K98" s="35"/>
      <c r="L98" s="35"/>
      <c r="M98" s="49"/>
      <c r="N98" s="68"/>
      <c r="O98" s="68"/>
      <c r="P98" s="68"/>
    </row>
    <row r="99" spans="1:16" ht="15" x14ac:dyDescent="0.25">
      <c r="A99" s="30"/>
      <c r="B99" s="31" t="s">
        <v>145</v>
      </c>
      <c r="C99" s="61"/>
      <c r="D99" s="35"/>
      <c r="E99" s="35"/>
      <c r="F99" s="35"/>
      <c r="G99" s="49"/>
      <c r="H99" s="54"/>
      <c r="I99" s="61"/>
      <c r="J99" s="35"/>
      <c r="K99" s="35"/>
      <c r="L99" s="35"/>
      <c r="M99" s="49"/>
      <c r="N99" s="68"/>
      <c r="O99" s="68"/>
      <c r="P99" s="68"/>
    </row>
    <row r="100" spans="1:16" ht="15" x14ac:dyDescent="0.25">
      <c r="A100" s="30"/>
      <c r="B100" s="31" t="s">
        <v>146</v>
      </c>
      <c r="C100" s="61"/>
      <c r="D100" s="35"/>
      <c r="E100" s="35"/>
      <c r="F100" s="35"/>
      <c r="G100" s="49"/>
      <c r="H100" s="54"/>
      <c r="I100" s="61"/>
      <c r="J100" s="35"/>
      <c r="K100" s="35"/>
      <c r="L100" s="35"/>
      <c r="M100" s="49"/>
      <c r="N100" s="68"/>
      <c r="O100" s="68"/>
      <c r="P100" s="68"/>
    </row>
    <row r="101" spans="1:16" ht="15" x14ac:dyDescent="0.25">
      <c r="A101" s="30"/>
      <c r="B101" s="31" t="s">
        <v>152</v>
      </c>
      <c r="C101" s="61"/>
      <c r="D101" s="35"/>
      <c r="E101" s="35"/>
      <c r="F101" s="35"/>
      <c r="G101" s="49"/>
      <c r="H101" s="54"/>
      <c r="I101" s="61"/>
      <c r="J101" s="35"/>
      <c r="K101" s="35"/>
      <c r="L101" s="35"/>
      <c r="M101" s="49"/>
      <c r="N101" s="68"/>
      <c r="O101" s="68"/>
      <c r="P101" s="68"/>
    </row>
    <row r="102" spans="1:16" ht="15" x14ac:dyDescent="0.25">
      <c r="A102" s="30"/>
      <c r="B102" s="31" t="s">
        <v>153</v>
      </c>
      <c r="C102" s="61">
        <v>1</v>
      </c>
      <c r="D102" s="35"/>
      <c r="E102" s="35"/>
      <c r="F102" s="35"/>
      <c r="G102" s="49"/>
      <c r="H102" s="54"/>
      <c r="I102" s="61"/>
      <c r="J102" s="35"/>
      <c r="K102" s="35"/>
      <c r="L102" s="35"/>
      <c r="M102" s="49"/>
      <c r="N102" s="68"/>
      <c r="O102" s="68"/>
      <c r="P102" s="68"/>
    </row>
    <row r="103" spans="1:16" ht="15" x14ac:dyDescent="0.25">
      <c r="A103" s="30"/>
      <c r="B103" s="31" t="s">
        <v>154</v>
      </c>
      <c r="C103" s="61">
        <v>1</v>
      </c>
      <c r="D103" s="35"/>
      <c r="E103" s="35"/>
      <c r="F103" s="35"/>
      <c r="G103" s="49"/>
      <c r="H103" s="54"/>
      <c r="I103" s="61"/>
      <c r="J103" s="35"/>
      <c r="K103" s="35"/>
      <c r="L103" s="35"/>
      <c r="M103" s="49"/>
      <c r="N103" s="68"/>
      <c r="O103" s="68"/>
      <c r="P103" s="68"/>
    </row>
    <row r="104" spans="1:16" ht="15" x14ac:dyDescent="0.25">
      <c r="A104" s="30"/>
      <c r="B104" s="31" t="s">
        <v>155</v>
      </c>
      <c r="C104" s="61"/>
      <c r="D104" s="35"/>
      <c r="E104" s="35"/>
      <c r="F104" s="35"/>
      <c r="G104" s="49"/>
      <c r="H104" s="54"/>
      <c r="I104" s="61"/>
      <c r="J104" s="35"/>
      <c r="K104" s="35"/>
      <c r="L104" s="35"/>
      <c r="M104" s="49"/>
      <c r="N104" s="68"/>
      <c r="O104" s="68"/>
      <c r="P104" s="68"/>
    </row>
    <row r="105" spans="1:16" ht="15" x14ac:dyDescent="0.25">
      <c r="A105" s="30"/>
      <c r="B105" s="31" t="s">
        <v>16</v>
      </c>
      <c r="C105" s="61"/>
      <c r="D105" s="80"/>
      <c r="E105" s="35"/>
      <c r="F105" s="35"/>
      <c r="G105" s="49"/>
      <c r="H105" s="54"/>
      <c r="I105" s="61"/>
      <c r="J105" s="80"/>
      <c r="K105" s="35"/>
      <c r="L105" s="35"/>
      <c r="M105" s="49"/>
      <c r="N105" s="68"/>
      <c r="O105" s="68"/>
      <c r="P105" s="68"/>
    </row>
    <row r="106" spans="1:16" ht="15" x14ac:dyDescent="0.25">
      <c r="A106" s="30"/>
      <c r="B106" s="31"/>
      <c r="C106" s="44"/>
      <c r="D106" s="35"/>
      <c r="E106" s="35"/>
      <c r="F106" s="35"/>
      <c r="G106" s="49"/>
      <c r="H106" s="54"/>
      <c r="I106" s="44"/>
      <c r="J106" s="35"/>
      <c r="K106" s="35"/>
      <c r="L106" s="35"/>
      <c r="M106" s="49"/>
      <c r="N106" s="68"/>
      <c r="O106" s="68"/>
      <c r="P106" s="68"/>
    </row>
    <row r="107" spans="1:16" ht="15" x14ac:dyDescent="0.25">
      <c r="A107" s="30">
        <v>12</v>
      </c>
      <c r="B107" s="31" t="s">
        <v>156</v>
      </c>
      <c r="C107" s="44"/>
      <c r="D107" s="35"/>
      <c r="E107" s="35"/>
      <c r="F107" s="35"/>
      <c r="G107" s="49"/>
      <c r="H107" s="54"/>
      <c r="I107" s="44"/>
      <c r="J107" s="35"/>
      <c r="K107" s="35"/>
      <c r="L107" s="35"/>
      <c r="M107" s="49"/>
      <c r="N107" s="68"/>
      <c r="O107" s="68"/>
      <c r="P107" s="68"/>
    </row>
    <row r="108" spans="1:16" ht="45" x14ac:dyDescent="0.25">
      <c r="A108" s="30"/>
      <c r="B108" s="31" t="s">
        <v>187</v>
      </c>
      <c r="C108" s="81" t="s">
        <v>186</v>
      </c>
      <c r="D108" s="81" t="s">
        <v>188</v>
      </c>
      <c r="E108" s="81" t="s">
        <v>144</v>
      </c>
      <c r="F108" s="81" t="s">
        <v>146</v>
      </c>
      <c r="G108" s="82"/>
      <c r="H108" s="83"/>
      <c r="I108" s="81" t="s">
        <v>186</v>
      </c>
      <c r="J108" s="81" t="s">
        <v>188</v>
      </c>
      <c r="K108" s="81" t="s">
        <v>144</v>
      </c>
      <c r="L108" s="81" t="s">
        <v>146</v>
      </c>
      <c r="M108" s="49"/>
      <c r="N108" s="68"/>
      <c r="O108" s="68"/>
      <c r="P108" s="68"/>
    </row>
    <row r="109" spans="1:16" ht="15" x14ac:dyDescent="0.25">
      <c r="A109" s="30"/>
      <c r="B109" s="31" t="s">
        <v>157</v>
      </c>
      <c r="C109" s="84">
        <v>1</v>
      </c>
      <c r="D109" s="84"/>
      <c r="E109" s="84"/>
      <c r="F109" s="84">
        <v>2</v>
      </c>
      <c r="G109" s="82"/>
      <c r="H109" s="54"/>
      <c r="I109" s="61"/>
      <c r="J109" s="61">
        <v>1</v>
      </c>
      <c r="K109" s="61">
        <v>1</v>
      </c>
      <c r="L109" s="61">
        <v>4</v>
      </c>
      <c r="M109" s="49"/>
      <c r="N109" s="68"/>
      <c r="O109" s="68"/>
      <c r="P109" s="68"/>
    </row>
    <row r="110" spans="1:16" ht="15" x14ac:dyDescent="0.25">
      <c r="A110" s="30"/>
      <c r="B110" s="31" t="s">
        <v>158</v>
      </c>
      <c r="C110" s="61"/>
      <c r="D110" s="61"/>
      <c r="E110" s="61">
        <v>3</v>
      </c>
      <c r="F110" s="61"/>
      <c r="G110" s="82"/>
      <c r="H110" s="54"/>
      <c r="I110" s="61">
        <v>1</v>
      </c>
      <c r="J110" s="61"/>
      <c r="K110" s="61">
        <v>3</v>
      </c>
      <c r="L110" s="61">
        <v>2</v>
      </c>
      <c r="M110" s="49"/>
      <c r="N110" s="68"/>
      <c r="O110" s="68"/>
      <c r="P110" s="68"/>
    </row>
    <row r="111" spans="1:16" ht="15" x14ac:dyDescent="0.25">
      <c r="A111" s="30"/>
      <c r="B111" s="31" t="s">
        <v>159</v>
      </c>
      <c r="C111" s="61"/>
      <c r="D111" s="61">
        <v>1</v>
      </c>
      <c r="E111" s="61">
        <v>2</v>
      </c>
      <c r="F111" s="61"/>
      <c r="G111" s="82"/>
      <c r="H111" s="54"/>
      <c r="I111" s="61">
        <v>4</v>
      </c>
      <c r="J111" s="61">
        <v>1</v>
      </c>
      <c r="K111" s="61">
        <v>2</v>
      </c>
      <c r="L111" s="61">
        <v>1</v>
      </c>
      <c r="M111" s="49"/>
      <c r="N111" s="68"/>
      <c r="O111" s="68"/>
      <c r="P111" s="68"/>
    </row>
    <row r="112" spans="1:16" ht="15" x14ac:dyDescent="0.25">
      <c r="A112" s="30"/>
      <c r="B112" s="31" t="s">
        <v>160</v>
      </c>
      <c r="C112" s="61">
        <v>2</v>
      </c>
      <c r="D112" s="61"/>
      <c r="E112" s="61">
        <v>1</v>
      </c>
      <c r="F112" s="61"/>
      <c r="G112" s="82"/>
      <c r="H112" s="54"/>
      <c r="I112" s="61">
        <v>2</v>
      </c>
      <c r="J112" s="61">
        <v>1</v>
      </c>
      <c r="K112" s="61">
        <v>2</v>
      </c>
      <c r="L112" s="61">
        <v>2</v>
      </c>
      <c r="M112" s="49"/>
      <c r="N112" s="68"/>
      <c r="O112" s="68"/>
      <c r="P112" s="68"/>
    </row>
    <row r="113" spans="1:16" ht="15" x14ac:dyDescent="0.25">
      <c r="A113" s="30"/>
      <c r="B113" s="31" t="s">
        <v>161</v>
      </c>
      <c r="C113" s="61"/>
      <c r="D113" s="61">
        <v>1</v>
      </c>
      <c r="E113" s="61">
        <v>1</v>
      </c>
      <c r="F113" s="61">
        <v>1</v>
      </c>
      <c r="G113" s="82"/>
      <c r="H113" s="54"/>
      <c r="I113" s="61"/>
      <c r="J113" s="61"/>
      <c r="K113" s="61">
        <v>2</v>
      </c>
      <c r="L113" s="61">
        <v>4</v>
      </c>
      <c r="M113" s="49"/>
      <c r="N113" s="68"/>
      <c r="O113" s="68"/>
      <c r="P113" s="68"/>
    </row>
    <row r="114" spans="1:16" ht="30" x14ac:dyDescent="0.25">
      <c r="A114" s="30"/>
      <c r="B114" s="31" t="s">
        <v>162</v>
      </c>
      <c r="C114" s="61"/>
      <c r="D114" s="61">
        <v>1</v>
      </c>
      <c r="E114" s="61">
        <v>2</v>
      </c>
      <c r="F114" s="61"/>
      <c r="G114" s="82"/>
      <c r="H114" s="54"/>
      <c r="I114" s="61"/>
      <c r="J114" s="61"/>
      <c r="K114" s="61">
        <v>3</v>
      </c>
      <c r="L114" s="61">
        <v>3</v>
      </c>
      <c r="M114" s="49"/>
      <c r="N114" s="68"/>
      <c r="O114" s="68"/>
      <c r="P114" s="68"/>
    </row>
    <row r="115" spans="1:16" ht="15" x14ac:dyDescent="0.25">
      <c r="A115" s="30"/>
      <c r="B115" s="31" t="s">
        <v>163</v>
      </c>
      <c r="C115" s="61"/>
      <c r="D115" s="61"/>
      <c r="E115" s="61">
        <v>3</v>
      </c>
      <c r="F115" s="61"/>
      <c r="G115" s="82"/>
      <c r="H115" s="54"/>
      <c r="I115" s="61"/>
      <c r="J115" s="61">
        <v>1</v>
      </c>
      <c r="K115" s="61">
        <v>5</v>
      </c>
      <c r="L115" s="61">
        <v>1</v>
      </c>
      <c r="M115" s="49"/>
      <c r="N115" s="68"/>
      <c r="O115" s="68"/>
      <c r="P115" s="68"/>
    </row>
    <row r="116" spans="1:16" ht="15" x14ac:dyDescent="0.25">
      <c r="A116" s="30"/>
      <c r="B116" s="31" t="s">
        <v>164</v>
      </c>
      <c r="C116" s="61"/>
      <c r="D116" s="61"/>
      <c r="E116" s="61">
        <v>3</v>
      </c>
      <c r="F116" s="61"/>
      <c r="G116" s="82"/>
      <c r="H116" s="54"/>
      <c r="I116" s="61"/>
      <c r="J116" s="61">
        <v>1</v>
      </c>
      <c r="K116" s="61"/>
      <c r="L116" s="61">
        <v>5</v>
      </c>
      <c r="M116" s="49"/>
      <c r="N116" s="68"/>
      <c r="O116" s="68"/>
      <c r="P116" s="68"/>
    </row>
    <row r="117" spans="1:16" ht="90" x14ac:dyDescent="0.25">
      <c r="A117" s="30"/>
      <c r="B117" s="31" t="s">
        <v>165</v>
      </c>
      <c r="C117" s="60"/>
      <c r="D117" s="60"/>
      <c r="E117" s="60"/>
      <c r="F117" s="60"/>
      <c r="G117" s="67"/>
      <c r="H117" s="52"/>
      <c r="I117" s="60">
        <v>1</v>
      </c>
      <c r="J117" s="60"/>
      <c r="K117" s="60">
        <v>1</v>
      </c>
      <c r="L117" s="60"/>
      <c r="M117" s="60" t="s">
        <v>421</v>
      </c>
      <c r="N117" s="68"/>
      <c r="O117" s="68"/>
      <c r="P117" s="68"/>
    </row>
    <row r="118" spans="1:16" ht="15" x14ac:dyDescent="0.25">
      <c r="A118" s="30"/>
      <c r="B118" s="31"/>
      <c r="C118" s="44"/>
      <c r="D118" s="35"/>
      <c r="E118" s="35"/>
      <c r="F118" s="35"/>
      <c r="G118" s="49"/>
      <c r="H118" s="54"/>
      <c r="I118" s="44"/>
      <c r="J118" s="35"/>
      <c r="K118" s="35"/>
      <c r="L118" s="35"/>
      <c r="M118" s="49"/>
      <c r="N118" s="68"/>
      <c r="O118" s="68"/>
      <c r="P118" s="68"/>
    </row>
    <row r="119" spans="1:16" ht="30" x14ac:dyDescent="0.25">
      <c r="A119" s="30">
        <v>13</v>
      </c>
      <c r="B119" s="31" t="s">
        <v>189</v>
      </c>
      <c r="C119" s="76"/>
      <c r="D119" s="61" t="s">
        <v>415</v>
      </c>
      <c r="E119" s="35"/>
      <c r="F119" s="35"/>
      <c r="G119" s="49"/>
      <c r="H119" s="54"/>
      <c r="I119" s="76"/>
      <c r="J119" s="61" t="s">
        <v>422</v>
      </c>
      <c r="K119" s="35"/>
      <c r="L119" s="35"/>
      <c r="M119" s="49"/>
      <c r="N119" s="68"/>
      <c r="O119" s="68"/>
      <c r="P119" s="68"/>
    </row>
    <row r="120" spans="1:16" ht="15" x14ac:dyDescent="0.25">
      <c r="A120" s="30"/>
      <c r="B120" s="31"/>
      <c r="C120" s="44"/>
      <c r="D120" s="35"/>
      <c r="E120" s="35"/>
      <c r="F120" s="35"/>
      <c r="G120" s="49"/>
      <c r="H120" s="54"/>
      <c r="I120" s="44"/>
      <c r="J120" s="35"/>
      <c r="K120" s="35"/>
      <c r="L120" s="35"/>
      <c r="M120" s="49"/>
      <c r="N120" s="68"/>
      <c r="O120" s="68"/>
      <c r="P120" s="68"/>
    </row>
    <row r="121" spans="1:16" ht="30" x14ac:dyDescent="0.25">
      <c r="A121" s="30">
        <v>14</v>
      </c>
      <c r="B121" s="31" t="s">
        <v>190</v>
      </c>
      <c r="C121" s="44"/>
      <c r="D121" s="35"/>
      <c r="E121" s="35"/>
      <c r="F121" s="35"/>
      <c r="G121" s="49"/>
      <c r="H121" s="54"/>
      <c r="I121" s="44"/>
      <c r="J121" s="35"/>
      <c r="K121" s="35"/>
      <c r="L121" s="35"/>
      <c r="M121" s="49"/>
      <c r="N121" s="68"/>
      <c r="O121" s="68"/>
      <c r="P121" s="68"/>
    </row>
    <row r="122" spans="1:16" ht="180" customHeight="1" x14ac:dyDescent="0.25">
      <c r="A122" s="30"/>
      <c r="B122" s="31" t="s">
        <v>166</v>
      </c>
      <c r="C122" s="85">
        <v>1</v>
      </c>
      <c r="D122" s="80" t="s">
        <v>416</v>
      </c>
      <c r="E122" s="35"/>
      <c r="F122" s="35"/>
      <c r="G122" s="49"/>
      <c r="H122" s="54"/>
      <c r="I122" s="85">
        <v>4</v>
      </c>
      <c r="J122" s="80" t="s">
        <v>424</v>
      </c>
      <c r="K122" s="35"/>
      <c r="L122" s="35"/>
      <c r="M122" s="49"/>
      <c r="N122" s="68"/>
      <c r="O122" s="68"/>
      <c r="P122" s="68"/>
    </row>
    <row r="123" spans="1:16" ht="30" x14ac:dyDescent="0.25">
      <c r="A123" s="30"/>
      <c r="B123" s="31" t="s">
        <v>167</v>
      </c>
      <c r="C123" s="85">
        <v>1</v>
      </c>
      <c r="D123" s="80" t="s">
        <v>411</v>
      </c>
      <c r="E123" s="86"/>
      <c r="F123" s="86"/>
      <c r="G123" s="49"/>
      <c r="H123" s="87"/>
      <c r="I123" s="85">
        <v>3</v>
      </c>
      <c r="J123" s="80" t="s">
        <v>417</v>
      </c>
      <c r="K123" s="86"/>
      <c r="L123" s="86"/>
      <c r="M123" s="49"/>
      <c r="N123" s="68"/>
      <c r="O123" s="68"/>
      <c r="P123" s="68"/>
    </row>
    <row r="124" spans="1:16" ht="15" x14ac:dyDescent="0.25">
      <c r="A124" s="30"/>
      <c r="B124" s="31" t="s">
        <v>16</v>
      </c>
      <c r="C124" s="76"/>
      <c r="D124" s="80"/>
      <c r="E124" s="86"/>
      <c r="F124" s="86"/>
      <c r="G124" s="49"/>
      <c r="H124" s="87"/>
      <c r="I124" s="76"/>
      <c r="J124" s="80"/>
      <c r="K124" s="86"/>
      <c r="L124" s="86"/>
      <c r="M124" s="49"/>
      <c r="N124" s="68"/>
      <c r="O124" s="68"/>
      <c r="P124" s="68"/>
    </row>
    <row r="125" spans="1:16" ht="15" x14ac:dyDescent="0.25">
      <c r="A125" s="30"/>
      <c r="B125" s="31"/>
      <c r="C125" s="44"/>
      <c r="D125" s="35"/>
      <c r="E125" s="35"/>
      <c r="F125" s="35"/>
      <c r="G125" s="49"/>
      <c r="H125" s="54"/>
      <c r="I125" s="44"/>
      <c r="J125" s="35"/>
      <c r="K125" s="35"/>
      <c r="L125" s="35"/>
      <c r="M125" s="49"/>
      <c r="N125" s="68"/>
      <c r="O125" s="68"/>
      <c r="P125" s="68"/>
    </row>
    <row r="126" spans="1:16" ht="30" x14ac:dyDescent="0.25">
      <c r="A126" s="30">
        <v>15</v>
      </c>
      <c r="B126" s="31" t="s">
        <v>168</v>
      </c>
      <c r="C126" s="44"/>
      <c r="D126" s="35"/>
      <c r="E126" s="35"/>
      <c r="F126" s="35"/>
      <c r="G126" s="49"/>
      <c r="H126" s="54"/>
      <c r="I126" s="44"/>
      <c r="J126" s="35"/>
      <c r="K126" s="35"/>
      <c r="L126" s="35"/>
      <c r="M126" s="49"/>
      <c r="N126" s="68"/>
      <c r="O126" s="68"/>
      <c r="P126" s="68"/>
    </row>
    <row r="127" spans="1:16" ht="15" x14ac:dyDescent="0.25">
      <c r="A127" s="30"/>
      <c r="B127" s="31" t="s">
        <v>131</v>
      </c>
      <c r="C127" s="61"/>
      <c r="D127" s="35"/>
      <c r="E127" s="35"/>
      <c r="F127" s="35"/>
      <c r="G127" s="49"/>
      <c r="H127" s="54"/>
      <c r="I127" s="61">
        <v>5</v>
      </c>
      <c r="J127" s="35"/>
      <c r="K127" s="35"/>
      <c r="L127" s="35"/>
      <c r="M127" s="49"/>
      <c r="N127" s="68"/>
      <c r="O127" s="68"/>
      <c r="P127" s="68"/>
    </row>
    <row r="128" spans="1:16" ht="15" x14ac:dyDescent="0.25">
      <c r="A128" s="30"/>
      <c r="B128" s="31" t="s">
        <v>132</v>
      </c>
      <c r="C128" s="61"/>
      <c r="D128" s="35"/>
      <c r="E128" s="35"/>
      <c r="F128" s="35"/>
      <c r="G128" s="49"/>
      <c r="H128" s="54"/>
      <c r="I128" s="61">
        <v>2</v>
      </c>
      <c r="J128" s="35"/>
      <c r="K128" s="35"/>
      <c r="L128" s="35"/>
      <c r="M128" s="49"/>
      <c r="N128" s="68"/>
      <c r="O128" s="68"/>
      <c r="P128" s="68"/>
    </row>
    <row r="129" spans="1:16" ht="15" x14ac:dyDescent="0.25">
      <c r="A129" s="30"/>
      <c r="B129" s="31"/>
      <c r="C129" s="44"/>
      <c r="D129" s="35"/>
      <c r="E129" s="35"/>
      <c r="F129" s="35"/>
      <c r="G129" s="49"/>
      <c r="H129" s="54"/>
      <c r="I129" s="44"/>
      <c r="J129" s="35"/>
      <c r="K129" s="35"/>
      <c r="L129" s="35"/>
      <c r="M129" s="49"/>
      <c r="N129" s="68"/>
      <c r="O129" s="68"/>
      <c r="P129" s="68"/>
    </row>
    <row r="130" spans="1:16" ht="15" x14ac:dyDescent="0.25">
      <c r="A130" s="30">
        <v>16</v>
      </c>
      <c r="B130" s="31" t="s">
        <v>169</v>
      </c>
      <c r="C130" s="44"/>
      <c r="D130" s="35"/>
      <c r="E130" s="35"/>
      <c r="F130" s="35"/>
      <c r="G130" s="49"/>
      <c r="H130" s="54"/>
      <c r="I130" s="44"/>
      <c r="J130" s="35"/>
      <c r="K130" s="35"/>
      <c r="L130" s="35"/>
      <c r="M130" s="49"/>
      <c r="N130" s="68"/>
      <c r="O130" s="68"/>
      <c r="P130" s="68"/>
    </row>
    <row r="131" spans="1:16" ht="15" x14ac:dyDescent="0.25">
      <c r="A131" s="30"/>
      <c r="B131" s="31" t="s">
        <v>170</v>
      </c>
      <c r="C131" s="61"/>
      <c r="D131" s="35"/>
      <c r="E131" s="35"/>
      <c r="F131" s="35"/>
      <c r="G131" s="49"/>
      <c r="H131" s="54"/>
      <c r="I131" s="61">
        <v>1</v>
      </c>
      <c r="J131" s="35"/>
      <c r="K131" s="35"/>
      <c r="L131" s="35"/>
      <c r="M131" s="49"/>
      <c r="N131" s="68"/>
      <c r="O131" s="68"/>
      <c r="P131" s="68"/>
    </row>
    <row r="132" spans="1:16" ht="15" x14ac:dyDescent="0.25">
      <c r="A132" s="30"/>
      <c r="B132" s="31" t="s">
        <v>171</v>
      </c>
      <c r="C132" s="61"/>
      <c r="D132" s="35"/>
      <c r="E132" s="35"/>
      <c r="F132" s="35"/>
      <c r="G132" s="49"/>
      <c r="H132" s="54"/>
      <c r="I132" s="61"/>
      <c r="J132" s="35"/>
      <c r="K132" s="35"/>
      <c r="L132" s="35"/>
      <c r="M132" s="49"/>
      <c r="N132" s="68"/>
      <c r="O132" s="68"/>
      <c r="P132" s="68"/>
    </row>
    <row r="133" spans="1:16" ht="15" x14ac:dyDescent="0.25">
      <c r="A133" s="30"/>
      <c r="B133" s="31" t="s">
        <v>172</v>
      </c>
      <c r="C133" s="61"/>
      <c r="D133" s="35"/>
      <c r="E133" s="35"/>
      <c r="F133" s="35"/>
      <c r="G133" s="49"/>
      <c r="H133" s="54"/>
      <c r="I133" s="61"/>
      <c r="J133" s="35"/>
      <c r="K133" s="35"/>
      <c r="L133" s="35"/>
      <c r="M133" s="49"/>
      <c r="N133" s="68"/>
      <c r="O133" s="68"/>
      <c r="P133" s="68"/>
    </row>
    <row r="134" spans="1:16" ht="15" x14ac:dyDescent="0.25">
      <c r="A134" s="30"/>
      <c r="B134" s="31" t="s">
        <v>173</v>
      </c>
      <c r="C134" s="61"/>
      <c r="D134" s="35"/>
      <c r="E134" s="35"/>
      <c r="F134" s="35"/>
      <c r="G134" s="49"/>
      <c r="H134" s="54"/>
      <c r="I134" s="61"/>
      <c r="J134" s="35"/>
      <c r="K134" s="35"/>
      <c r="L134" s="35"/>
      <c r="M134" s="49"/>
      <c r="N134" s="68"/>
      <c r="O134" s="68"/>
      <c r="P134" s="68"/>
    </row>
    <row r="135" spans="1:16" ht="15" x14ac:dyDescent="0.25">
      <c r="A135" s="30"/>
      <c r="B135" s="31" t="s">
        <v>174</v>
      </c>
      <c r="C135" s="61"/>
      <c r="D135" s="35"/>
      <c r="E135" s="35"/>
      <c r="F135" s="35"/>
      <c r="G135" s="49"/>
      <c r="H135" s="54"/>
      <c r="I135" s="61"/>
      <c r="J135" s="35"/>
      <c r="K135" s="35"/>
      <c r="L135" s="35"/>
      <c r="M135" s="49"/>
      <c r="N135" s="68"/>
      <c r="O135" s="68"/>
      <c r="P135" s="68"/>
    </row>
    <row r="136" spans="1:16" ht="135" x14ac:dyDescent="0.25">
      <c r="A136" s="30"/>
      <c r="B136" s="31" t="s">
        <v>165</v>
      </c>
      <c r="C136" s="44"/>
      <c r="D136" s="61"/>
      <c r="E136" s="35"/>
      <c r="F136" s="35"/>
      <c r="G136" s="49"/>
      <c r="H136" s="54"/>
      <c r="I136" s="157">
        <v>1</v>
      </c>
      <c r="J136" s="61" t="s">
        <v>423</v>
      </c>
      <c r="K136" s="35"/>
      <c r="L136" s="35"/>
      <c r="M136" s="49"/>
      <c r="N136" s="68"/>
      <c r="O136" s="68"/>
      <c r="P136" s="68"/>
    </row>
    <row r="137" spans="1:16" ht="15" x14ac:dyDescent="0.25">
      <c r="A137" s="30"/>
      <c r="B137" s="31"/>
      <c r="C137" s="44"/>
      <c r="D137" s="35"/>
      <c r="E137" s="35"/>
      <c r="F137" s="35"/>
      <c r="G137" s="49"/>
      <c r="H137" s="54"/>
      <c r="I137" s="44"/>
      <c r="J137" s="35"/>
      <c r="K137" s="35"/>
      <c r="L137" s="35"/>
      <c r="M137" s="49"/>
      <c r="N137" s="68"/>
      <c r="O137" s="68"/>
      <c r="P137" s="68"/>
    </row>
    <row r="138" spans="1:16" ht="30" x14ac:dyDescent="0.25">
      <c r="A138" s="30">
        <v>17</v>
      </c>
      <c r="B138" s="31" t="s">
        <v>202</v>
      </c>
      <c r="C138" s="44"/>
      <c r="D138" s="35"/>
      <c r="E138" s="35"/>
      <c r="F138" s="35"/>
      <c r="G138" s="49"/>
      <c r="H138" s="54"/>
      <c r="I138" s="44"/>
      <c r="J138" s="35"/>
      <c r="K138" s="35"/>
      <c r="L138" s="35"/>
      <c r="M138" s="49"/>
      <c r="N138" s="68"/>
      <c r="O138" s="68"/>
      <c r="P138" s="68"/>
    </row>
    <row r="139" spans="1:16" ht="15" x14ac:dyDescent="0.25">
      <c r="A139" s="30"/>
      <c r="B139" s="31" t="s">
        <v>176</v>
      </c>
      <c r="C139" s="61"/>
      <c r="D139" s="35"/>
      <c r="E139" s="35"/>
      <c r="F139" s="35"/>
      <c r="G139" s="49"/>
      <c r="H139" s="54"/>
      <c r="I139" s="61"/>
      <c r="J139" s="35"/>
      <c r="K139" s="35"/>
      <c r="L139" s="35"/>
      <c r="M139" s="49"/>
      <c r="N139" s="68"/>
      <c r="O139" s="68"/>
      <c r="P139" s="68"/>
    </row>
    <row r="140" spans="1:16" ht="15" x14ac:dyDescent="0.25">
      <c r="A140" s="30"/>
      <c r="B140" s="31" t="s">
        <v>177</v>
      </c>
      <c r="C140" s="61"/>
      <c r="D140" s="35"/>
      <c r="E140" s="35"/>
      <c r="F140" s="35"/>
      <c r="G140" s="49"/>
      <c r="H140" s="54"/>
      <c r="I140" s="61"/>
      <c r="J140" s="35"/>
      <c r="K140" s="35"/>
      <c r="L140" s="35"/>
      <c r="M140" s="49"/>
      <c r="N140" s="68"/>
      <c r="O140" s="68"/>
      <c r="P140" s="68"/>
    </row>
    <row r="141" spans="1:16" ht="15" x14ac:dyDescent="0.25">
      <c r="A141" s="30"/>
      <c r="B141" s="31" t="s">
        <v>178</v>
      </c>
      <c r="C141" s="61"/>
      <c r="D141" s="35"/>
      <c r="E141" s="35"/>
      <c r="F141" s="35"/>
      <c r="G141" s="49"/>
      <c r="H141" s="54"/>
      <c r="I141" s="61">
        <v>1</v>
      </c>
      <c r="J141" s="35"/>
      <c r="K141" s="35"/>
      <c r="L141" s="35"/>
      <c r="M141" s="49"/>
      <c r="N141" s="68"/>
      <c r="O141" s="68"/>
      <c r="P141" s="68"/>
    </row>
    <row r="142" spans="1:16" ht="15" x14ac:dyDescent="0.25">
      <c r="A142" s="30"/>
      <c r="B142" s="31" t="s">
        <v>179</v>
      </c>
      <c r="C142" s="61"/>
      <c r="D142" s="35"/>
      <c r="E142" s="35"/>
      <c r="F142" s="35"/>
      <c r="G142" s="49"/>
      <c r="H142" s="54"/>
      <c r="I142" s="61">
        <v>7</v>
      </c>
      <c r="J142" s="35"/>
      <c r="K142" s="35"/>
      <c r="L142" s="35"/>
      <c r="M142" s="49"/>
      <c r="N142" s="68"/>
      <c r="O142" s="68"/>
      <c r="P142" s="68"/>
    </row>
    <row r="143" spans="1:16" ht="15" x14ac:dyDescent="0.25">
      <c r="A143" s="30"/>
      <c r="B143" s="31" t="s">
        <v>180</v>
      </c>
      <c r="C143" s="61"/>
      <c r="D143" s="35"/>
      <c r="E143" s="35"/>
      <c r="F143" s="35"/>
      <c r="G143" s="49"/>
      <c r="H143" s="54"/>
      <c r="I143" s="61">
        <v>1</v>
      </c>
      <c r="J143" s="35"/>
      <c r="K143" s="35"/>
      <c r="L143" s="35"/>
      <c r="M143" s="49"/>
      <c r="N143" s="68"/>
      <c r="O143" s="68"/>
      <c r="P143" s="68"/>
    </row>
    <row r="144" spans="1:16" ht="15" x14ac:dyDescent="0.25">
      <c r="A144" s="30"/>
      <c r="B144" s="31"/>
      <c r="C144" s="44"/>
      <c r="D144" s="35"/>
      <c r="E144" s="35"/>
      <c r="F144" s="35"/>
      <c r="G144" s="49"/>
      <c r="H144" s="54"/>
      <c r="I144" s="44"/>
      <c r="J144" s="35"/>
      <c r="K144" s="35"/>
      <c r="L144" s="35"/>
      <c r="M144" s="49"/>
      <c r="N144" s="68"/>
      <c r="O144" s="68"/>
      <c r="P144" s="68"/>
    </row>
    <row r="145" spans="1:16" ht="186.75" customHeight="1" x14ac:dyDescent="0.25">
      <c r="A145" s="30">
        <v>18</v>
      </c>
      <c r="B145" s="31" t="s">
        <v>181</v>
      </c>
      <c r="C145" s="76"/>
      <c r="D145" s="61" t="s">
        <v>412</v>
      </c>
      <c r="E145" s="35"/>
      <c r="F145" s="35"/>
      <c r="G145" s="49"/>
      <c r="H145" s="54"/>
      <c r="I145" s="76"/>
      <c r="J145" s="61" t="s">
        <v>839</v>
      </c>
      <c r="K145" s="35"/>
      <c r="L145" s="35"/>
      <c r="M145" s="49"/>
      <c r="N145" s="68"/>
      <c r="O145" s="68"/>
      <c r="P145" s="68"/>
    </row>
    <row r="146" spans="1:16" x14ac:dyDescent="0.3">
      <c r="A146" s="38"/>
      <c r="B146" s="39"/>
      <c r="C146" s="88"/>
      <c r="D146" s="89"/>
      <c r="E146" s="89"/>
      <c r="F146" s="89"/>
      <c r="G146" s="90"/>
      <c r="H146" s="91"/>
      <c r="I146" s="88"/>
      <c r="J146" s="89"/>
      <c r="K146" s="89"/>
      <c r="L146" s="89"/>
      <c r="M146" s="90"/>
      <c r="N146" s="68"/>
      <c r="O146" s="68"/>
      <c r="P146" s="68"/>
    </row>
    <row r="147" spans="1:16" x14ac:dyDescent="0.3">
      <c r="N147" s="68"/>
      <c r="O147" s="68"/>
      <c r="P147" s="68"/>
    </row>
    <row r="148" spans="1:16" x14ac:dyDescent="0.3">
      <c r="N148" s="68"/>
      <c r="O148" s="68"/>
      <c r="P148" s="68"/>
    </row>
    <row r="149" spans="1:16" x14ac:dyDescent="0.3">
      <c r="N149" s="68"/>
      <c r="O149" s="68"/>
      <c r="P149" s="68"/>
    </row>
    <row r="150" spans="1:16" x14ac:dyDescent="0.3">
      <c r="N150" s="68"/>
      <c r="O150" s="68"/>
      <c r="P150" s="68"/>
    </row>
    <row r="151" spans="1:16" x14ac:dyDescent="0.3">
      <c r="N151" s="68"/>
      <c r="O151" s="68"/>
      <c r="P151" s="68"/>
    </row>
    <row r="152" spans="1:16" x14ac:dyDescent="0.3">
      <c r="N152" s="68"/>
      <c r="O152" s="68"/>
      <c r="P152" s="68"/>
    </row>
    <row r="153" spans="1:16" x14ac:dyDescent="0.3">
      <c r="N153" s="68"/>
      <c r="O153" s="68"/>
      <c r="P153" s="68"/>
    </row>
    <row r="154" spans="1:16" x14ac:dyDescent="0.3">
      <c r="N154" s="68"/>
      <c r="O154" s="68"/>
      <c r="P154" s="68"/>
    </row>
    <row r="155" spans="1:16" x14ac:dyDescent="0.3">
      <c r="N155" s="68"/>
      <c r="O155" s="68"/>
      <c r="P155" s="68"/>
    </row>
    <row r="156" spans="1:16" x14ac:dyDescent="0.3">
      <c r="N156" s="68"/>
      <c r="O156" s="68"/>
      <c r="P156" s="68"/>
    </row>
    <row r="157" spans="1:16" x14ac:dyDescent="0.3">
      <c r="N157" s="68"/>
      <c r="O157" s="68"/>
      <c r="P157" s="68"/>
    </row>
    <row r="158" spans="1:16" x14ac:dyDescent="0.3">
      <c r="N158" s="68"/>
      <c r="O158" s="68"/>
      <c r="P158" s="68"/>
    </row>
    <row r="159" spans="1:16" x14ac:dyDescent="0.3">
      <c r="N159" s="68"/>
      <c r="O159" s="68"/>
      <c r="P159" s="68"/>
    </row>
    <row r="160" spans="1:16" x14ac:dyDescent="0.3">
      <c r="N160" s="68"/>
      <c r="O160" s="68"/>
      <c r="P160" s="68"/>
    </row>
    <row r="161" spans="14:16" x14ac:dyDescent="0.3">
      <c r="N161" s="68"/>
      <c r="O161" s="68"/>
      <c r="P161" s="68"/>
    </row>
    <row r="162" spans="14:16" x14ac:dyDescent="0.3">
      <c r="N162" s="68"/>
      <c r="O162" s="68"/>
      <c r="P162" s="68"/>
    </row>
    <row r="163" spans="14:16" x14ac:dyDescent="0.3">
      <c r="N163" s="68"/>
      <c r="O163" s="68"/>
      <c r="P163" s="68"/>
    </row>
    <row r="164" spans="14:16" x14ac:dyDescent="0.3">
      <c r="N164" s="68"/>
      <c r="O164" s="68"/>
      <c r="P164" s="68"/>
    </row>
    <row r="165" spans="14:16" x14ac:dyDescent="0.3">
      <c r="N165" s="68"/>
      <c r="O165" s="68"/>
      <c r="P165" s="68"/>
    </row>
    <row r="166" spans="14:16" x14ac:dyDescent="0.3">
      <c r="N166" s="68"/>
      <c r="O166" s="68"/>
      <c r="P166" s="68"/>
    </row>
    <row r="167" spans="14:16" x14ac:dyDescent="0.3">
      <c r="N167" s="68"/>
      <c r="O167" s="68"/>
      <c r="P167" s="68"/>
    </row>
    <row r="168" spans="14:16" x14ac:dyDescent="0.3">
      <c r="N168" s="68"/>
      <c r="O168" s="68"/>
      <c r="P168" s="68"/>
    </row>
    <row r="169" spans="14:16" x14ac:dyDescent="0.3">
      <c r="N169" s="68"/>
      <c r="O169" s="68"/>
      <c r="P169" s="68"/>
    </row>
    <row r="170" spans="14:16" x14ac:dyDescent="0.3">
      <c r="N170" s="68"/>
      <c r="O170" s="68"/>
      <c r="P170" s="68"/>
    </row>
    <row r="171" spans="14:16" x14ac:dyDescent="0.3">
      <c r="N171" s="68"/>
      <c r="O171" s="68"/>
      <c r="P171" s="68"/>
    </row>
    <row r="172" spans="14:16" x14ac:dyDescent="0.3">
      <c r="N172" s="68"/>
      <c r="O172" s="68"/>
      <c r="P172" s="68"/>
    </row>
    <row r="173" spans="14:16" x14ac:dyDescent="0.3">
      <c r="N173" s="68"/>
      <c r="O173" s="68"/>
      <c r="P173" s="68"/>
    </row>
    <row r="174" spans="14:16" x14ac:dyDescent="0.3">
      <c r="N174" s="68"/>
      <c r="O174" s="68"/>
      <c r="P174" s="68"/>
    </row>
    <row r="175" spans="14:16" x14ac:dyDescent="0.3">
      <c r="N175" s="68"/>
      <c r="O175" s="68"/>
      <c r="P175" s="68"/>
    </row>
    <row r="176" spans="14:16" x14ac:dyDescent="0.3">
      <c r="N176" s="68"/>
      <c r="O176" s="68"/>
      <c r="P176" s="68"/>
    </row>
    <row r="177" spans="14:16" x14ac:dyDescent="0.3">
      <c r="N177" s="68"/>
      <c r="O177" s="68"/>
      <c r="P177" s="68"/>
    </row>
    <row r="178" spans="14:16" x14ac:dyDescent="0.3">
      <c r="N178" s="68"/>
      <c r="O178" s="68"/>
      <c r="P178" s="68"/>
    </row>
    <row r="179" spans="14:16" x14ac:dyDescent="0.3">
      <c r="N179" s="68"/>
      <c r="O179" s="68"/>
      <c r="P179" s="68"/>
    </row>
    <row r="180" spans="14:16" x14ac:dyDescent="0.3">
      <c r="N180" s="68"/>
      <c r="O180" s="68"/>
      <c r="P180" s="68"/>
    </row>
    <row r="181" spans="14:16" x14ac:dyDescent="0.3">
      <c r="N181" s="68"/>
      <c r="O181" s="68"/>
      <c r="P181" s="68"/>
    </row>
    <row r="182" spans="14:16" x14ac:dyDescent="0.3">
      <c r="N182" s="68"/>
      <c r="O182" s="68"/>
      <c r="P182" s="68"/>
    </row>
    <row r="183" spans="14:16" x14ac:dyDescent="0.3">
      <c r="N183" s="68"/>
      <c r="O183" s="68"/>
      <c r="P183" s="68"/>
    </row>
    <row r="184" spans="14:16" x14ac:dyDescent="0.3">
      <c r="N184" s="68"/>
      <c r="O184" s="68"/>
      <c r="P184" s="68"/>
    </row>
    <row r="185" spans="14:16" x14ac:dyDescent="0.3">
      <c r="N185" s="68"/>
      <c r="O185" s="68"/>
      <c r="P185" s="68"/>
    </row>
    <row r="186" spans="14:16" x14ac:dyDescent="0.3">
      <c r="N186" s="68"/>
      <c r="O186" s="68"/>
      <c r="P186" s="68"/>
    </row>
    <row r="187" spans="14:16" x14ac:dyDescent="0.3">
      <c r="N187" s="68"/>
      <c r="O187" s="68"/>
      <c r="P187" s="68"/>
    </row>
    <row r="188" spans="14:16" x14ac:dyDescent="0.3">
      <c r="N188" s="68"/>
      <c r="O188" s="68"/>
      <c r="P188" s="68"/>
    </row>
  </sheetData>
  <pageMargins left="0.70866141732283472" right="0.70866141732283472" top="0.74803149606299213" bottom="0.74803149606299213" header="0.31496062992125984" footer="0.31496062992125984"/>
  <pageSetup paperSize="9" scale="27"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zoomScale="70" zoomScaleNormal="70" workbookViewId="0">
      <selection activeCell="I45" sqref="I45:I65"/>
    </sheetView>
  </sheetViews>
  <sheetFormatPr defaultColWidth="9.109375" defaultRowHeight="14.4" x14ac:dyDescent="0.3"/>
  <cols>
    <col min="1" max="1" width="4.44140625" style="23" customWidth="1"/>
    <col min="2" max="2" width="45.6640625" style="2" customWidth="1"/>
    <col min="3" max="3" width="15.5546875" style="4" customWidth="1"/>
    <col min="4" max="7" width="16.88671875" style="4" customWidth="1"/>
    <col min="8" max="8" width="2.5546875" style="4" customWidth="1"/>
    <col min="9" max="9" width="11.44140625" style="4" bestFit="1" customWidth="1"/>
    <col min="10" max="10" width="21.33203125" style="4" customWidth="1"/>
    <col min="11"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15" x14ac:dyDescent="0.25">
      <c r="B3" s="6" t="s">
        <v>184</v>
      </c>
      <c r="C3" s="70" t="s">
        <v>310</v>
      </c>
      <c r="D3" s="71"/>
      <c r="E3" s="71"/>
      <c r="F3" s="71"/>
      <c r="G3" s="71"/>
      <c r="H3" s="71"/>
      <c r="I3" s="68"/>
      <c r="J3" s="68"/>
      <c r="K3" s="68"/>
      <c r="L3" s="68"/>
      <c r="M3" s="68"/>
    </row>
    <row r="4" spans="1:14" ht="15" x14ac:dyDescent="0.25">
      <c r="B4" s="6" t="s">
        <v>185</v>
      </c>
      <c r="C4" s="70">
        <v>10</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2</v>
      </c>
      <c r="D10" s="35"/>
      <c r="E10" s="35"/>
      <c r="F10" s="35"/>
      <c r="G10" s="49"/>
      <c r="H10" s="54"/>
      <c r="I10" s="44"/>
      <c r="J10" s="35"/>
      <c r="K10" s="35"/>
      <c r="L10" s="35"/>
      <c r="M10" s="49"/>
    </row>
    <row r="11" spans="1:14" ht="15" x14ac:dyDescent="0.25">
      <c r="A11" s="30"/>
      <c r="B11" s="31" t="s">
        <v>119</v>
      </c>
      <c r="C11" s="44"/>
      <c r="D11" s="35"/>
      <c r="E11" s="35"/>
      <c r="F11" s="35"/>
      <c r="G11" s="49"/>
      <c r="H11" s="54"/>
      <c r="I11" s="61">
        <v>8</v>
      </c>
      <c r="J11" s="35"/>
      <c r="K11" s="35"/>
      <c r="L11" s="35"/>
      <c r="M11" s="49"/>
    </row>
    <row r="12" spans="1:14" ht="15" x14ac:dyDescent="0.25">
      <c r="A12" s="30"/>
      <c r="B12" s="31"/>
      <c r="C12" s="44"/>
      <c r="D12" s="35"/>
      <c r="E12" s="35"/>
      <c r="F12" s="35"/>
      <c r="G12" s="49"/>
      <c r="H12" s="54"/>
      <c r="I12" s="44"/>
      <c r="J12" s="35"/>
      <c r="K12" s="35"/>
      <c r="L12" s="35"/>
      <c r="M12" s="49"/>
    </row>
    <row r="13" spans="1:14" ht="15" x14ac:dyDescent="0.25">
      <c r="A13" s="30">
        <v>2</v>
      </c>
      <c r="B13" s="31" t="s">
        <v>126</v>
      </c>
      <c r="C13" s="44"/>
      <c r="D13" s="35"/>
      <c r="E13" s="35"/>
      <c r="F13" s="35"/>
      <c r="G13" s="49"/>
      <c r="H13" s="54"/>
      <c r="I13" s="44"/>
      <c r="J13" s="35"/>
      <c r="K13" s="35"/>
      <c r="L13" s="35"/>
      <c r="M13" s="49"/>
    </row>
    <row r="14" spans="1:14" ht="15" x14ac:dyDescent="0.25">
      <c r="A14" s="30"/>
      <c r="B14" s="31" t="s">
        <v>120</v>
      </c>
      <c r="C14" s="61">
        <v>2</v>
      </c>
      <c r="D14" s="35"/>
      <c r="E14" s="35"/>
      <c r="F14" s="35"/>
      <c r="G14" s="49"/>
      <c r="H14" s="54"/>
      <c r="I14" s="61"/>
      <c r="J14" s="35"/>
      <c r="K14" s="35"/>
      <c r="L14" s="35"/>
      <c r="M14" s="49"/>
    </row>
    <row r="15" spans="1:14" ht="15" x14ac:dyDescent="0.25">
      <c r="A15" s="30"/>
      <c r="B15" s="31" t="s">
        <v>121</v>
      </c>
      <c r="C15" s="61"/>
      <c r="D15" s="35"/>
      <c r="E15" s="35"/>
      <c r="F15" s="35"/>
      <c r="G15" s="49"/>
      <c r="H15" s="54"/>
      <c r="I15" s="61"/>
      <c r="J15" s="35"/>
      <c r="K15" s="35"/>
      <c r="L15" s="35"/>
      <c r="M15" s="49"/>
    </row>
    <row r="16" spans="1:14" ht="15" x14ac:dyDescent="0.25">
      <c r="A16" s="30"/>
      <c r="B16" s="31" t="s">
        <v>122</v>
      </c>
      <c r="C16" s="61"/>
      <c r="D16" s="35"/>
      <c r="E16" s="35"/>
      <c r="F16" s="35"/>
      <c r="G16" s="49"/>
      <c r="H16" s="54"/>
      <c r="I16" s="61"/>
      <c r="J16" s="35"/>
      <c r="K16" s="35"/>
      <c r="L16" s="35"/>
      <c r="M16" s="49"/>
    </row>
    <row r="17" spans="1:13" ht="15" x14ac:dyDescent="0.25">
      <c r="A17" s="30"/>
      <c r="B17" s="31" t="s">
        <v>123</v>
      </c>
      <c r="C17" s="61"/>
      <c r="D17" s="35"/>
      <c r="E17" s="35"/>
      <c r="F17" s="35"/>
      <c r="G17" s="49"/>
      <c r="H17" s="54"/>
      <c r="I17" s="61"/>
      <c r="J17" s="35"/>
      <c r="K17" s="35"/>
      <c r="L17" s="35"/>
      <c r="M17" s="49"/>
    </row>
    <row r="18" spans="1:13" ht="15" x14ac:dyDescent="0.25">
      <c r="A18" s="30"/>
      <c r="B18" s="31" t="s">
        <v>124</v>
      </c>
      <c r="C18" s="61">
        <v>1</v>
      </c>
      <c r="D18" s="35"/>
      <c r="E18" s="35"/>
      <c r="F18" s="35"/>
      <c r="G18" s="49"/>
      <c r="H18" s="54"/>
      <c r="I18" s="61">
        <v>8</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v>1</v>
      </c>
      <c r="D22" s="35"/>
      <c r="E22" s="35"/>
      <c r="F22" s="35"/>
      <c r="G22" s="49"/>
      <c r="H22" s="54"/>
      <c r="I22" s="61">
        <v>1</v>
      </c>
      <c r="J22" s="35"/>
      <c r="K22" s="35"/>
      <c r="L22" s="35"/>
      <c r="M22" s="49"/>
    </row>
    <row r="23" spans="1:13" x14ac:dyDescent="0.3">
      <c r="A23" s="30"/>
      <c r="B23" s="31" t="s">
        <v>90</v>
      </c>
      <c r="C23" s="61"/>
      <c r="D23" s="35"/>
      <c r="E23" s="35"/>
      <c r="F23" s="35"/>
      <c r="G23" s="49"/>
      <c r="H23" s="54"/>
      <c r="I23" s="61">
        <v>7</v>
      </c>
      <c r="J23" s="35"/>
      <c r="K23" s="35"/>
      <c r="L23" s="35"/>
      <c r="M23" s="49"/>
    </row>
    <row r="24" spans="1:13" x14ac:dyDescent="0.3">
      <c r="A24" s="30"/>
      <c r="B24" s="31" t="s">
        <v>91</v>
      </c>
      <c r="C24" s="61"/>
      <c r="D24" s="35"/>
      <c r="E24" s="35"/>
      <c r="F24" s="35"/>
      <c r="G24" s="49"/>
      <c r="H24" s="54"/>
      <c r="I24" s="61">
        <v>0</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v>2</v>
      </c>
      <c r="J28" s="35"/>
      <c r="K28" s="35"/>
      <c r="L28" s="35"/>
      <c r="M28" s="49"/>
    </row>
    <row r="29" spans="1:13" x14ac:dyDescent="0.3">
      <c r="A29" s="30"/>
      <c r="B29" s="34">
        <v>7</v>
      </c>
      <c r="C29" s="61">
        <v>1</v>
      </c>
      <c r="D29" s="35"/>
      <c r="E29" s="35"/>
      <c r="F29" s="35"/>
      <c r="G29" s="49"/>
      <c r="H29" s="54"/>
      <c r="I29" s="61">
        <v>2</v>
      </c>
      <c r="J29" s="35"/>
      <c r="K29" s="35"/>
      <c r="L29" s="35"/>
      <c r="M29" s="49"/>
    </row>
    <row r="30" spans="1:13" x14ac:dyDescent="0.3">
      <c r="A30" s="30"/>
      <c r="B30" s="34">
        <v>8</v>
      </c>
      <c r="C30" s="61">
        <v>1</v>
      </c>
      <c r="D30" s="35"/>
      <c r="E30" s="35"/>
      <c r="F30" s="35"/>
      <c r="G30" s="49"/>
      <c r="H30" s="54"/>
      <c r="I30" s="61">
        <v>1</v>
      </c>
      <c r="J30" s="35"/>
      <c r="K30" s="35"/>
      <c r="L30" s="35"/>
      <c r="M30" s="49"/>
    </row>
    <row r="31" spans="1:13" x14ac:dyDescent="0.3">
      <c r="A31" s="30"/>
      <c r="B31" s="34">
        <v>9</v>
      </c>
      <c r="C31" s="61"/>
      <c r="D31" s="35"/>
      <c r="E31" s="35"/>
      <c r="F31" s="35"/>
      <c r="G31" s="49"/>
      <c r="H31" s="54"/>
      <c r="I31" s="61">
        <v>1</v>
      </c>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v>1</v>
      </c>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v>1</v>
      </c>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v>1</v>
      </c>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v>1</v>
      </c>
      <c r="J50" s="35"/>
      <c r="K50" s="35"/>
      <c r="L50" s="35"/>
      <c r="M50" s="49"/>
    </row>
    <row r="51" spans="1:13" x14ac:dyDescent="0.3">
      <c r="A51" s="30"/>
      <c r="B51" s="34">
        <v>7</v>
      </c>
      <c r="C51" s="61"/>
      <c r="D51" s="35"/>
      <c r="E51" s="35"/>
      <c r="F51" s="35"/>
      <c r="G51" s="49"/>
      <c r="H51" s="54"/>
      <c r="I51" s="61">
        <v>1</v>
      </c>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v>2</v>
      </c>
      <c r="J59" s="35"/>
      <c r="K59" s="35"/>
      <c r="L59" s="35"/>
      <c r="M59" s="49"/>
    </row>
    <row r="60" spans="1:13" x14ac:dyDescent="0.3">
      <c r="A60" s="30"/>
      <c r="B60" s="34">
        <v>16</v>
      </c>
      <c r="C60" s="61"/>
      <c r="D60" s="35"/>
      <c r="E60" s="35"/>
      <c r="F60" s="35"/>
      <c r="G60" s="49"/>
      <c r="H60" s="54"/>
      <c r="I60" s="61"/>
      <c r="J60" s="35"/>
      <c r="K60" s="35"/>
      <c r="L60" s="35"/>
      <c r="M60" s="49"/>
    </row>
    <row r="61" spans="1:13" x14ac:dyDescent="0.3">
      <c r="A61" s="30"/>
      <c r="B61" s="34">
        <v>17</v>
      </c>
      <c r="C61" s="61">
        <v>1</v>
      </c>
      <c r="D61" s="35"/>
      <c r="E61" s="35"/>
      <c r="F61" s="35"/>
      <c r="G61" s="49"/>
      <c r="H61" s="54"/>
      <c r="I61" s="61">
        <v>1</v>
      </c>
      <c r="J61" s="35"/>
      <c r="K61" s="35"/>
      <c r="L61" s="35"/>
      <c r="M61" s="49"/>
    </row>
    <row r="62" spans="1:13" x14ac:dyDescent="0.3">
      <c r="A62" s="30"/>
      <c r="B62" s="34">
        <v>18</v>
      </c>
      <c r="C62" s="61"/>
      <c r="D62" s="35"/>
      <c r="E62" s="35"/>
      <c r="F62" s="35"/>
      <c r="G62" s="49"/>
      <c r="H62" s="54"/>
      <c r="I62" s="61">
        <v>1</v>
      </c>
      <c r="J62" s="35"/>
      <c r="K62" s="35"/>
      <c r="L62" s="35"/>
      <c r="M62" s="49"/>
    </row>
    <row r="63" spans="1:13" x14ac:dyDescent="0.3">
      <c r="A63" s="30"/>
      <c r="B63" s="34">
        <v>19</v>
      </c>
      <c r="C63" s="61">
        <v>1</v>
      </c>
      <c r="D63" s="35"/>
      <c r="E63" s="35"/>
      <c r="F63" s="35"/>
      <c r="G63" s="49"/>
      <c r="H63" s="54"/>
      <c r="I63" s="61"/>
      <c r="J63" s="35"/>
      <c r="K63" s="35"/>
      <c r="L63" s="35"/>
      <c r="M63" s="49"/>
    </row>
    <row r="64" spans="1:13" x14ac:dyDescent="0.3">
      <c r="A64" s="30"/>
      <c r="B64" s="34">
        <v>20</v>
      </c>
      <c r="C64" s="61"/>
      <c r="D64" s="35"/>
      <c r="E64" s="35"/>
      <c r="F64" s="35"/>
      <c r="G64" s="49"/>
      <c r="H64" s="54"/>
      <c r="I64" s="61">
        <v>1</v>
      </c>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v>1</v>
      </c>
      <c r="D68" s="35"/>
      <c r="E68" s="35"/>
      <c r="F68" s="35"/>
      <c r="G68" s="49"/>
      <c r="H68" s="54"/>
      <c r="I68" s="61">
        <v>8</v>
      </c>
      <c r="J68" s="35"/>
      <c r="K68" s="35"/>
      <c r="L68" s="35"/>
      <c r="M68" s="49"/>
    </row>
    <row r="69" spans="1:13" x14ac:dyDescent="0.3">
      <c r="A69" s="30"/>
      <c r="B69" s="31" t="s">
        <v>132</v>
      </c>
      <c r="C69" s="61">
        <v>1</v>
      </c>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t="s">
        <v>426</v>
      </c>
      <c r="E71" s="35"/>
      <c r="F71" s="35"/>
      <c r="G71" s="49"/>
      <c r="H71" s="54"/>
      <c r="I71" s="44"/>
      <c r="J71" s="61" t="s">
        <v>432</v>
      </c>
      <c r="K71" s="35"/>
      <c r="L71" s="35"/>
      <c r="M71" s="49"/>
    </row>
    <row r="72" spans="1:13" x14ac:dyDescent="0.3">
      <c r="A72" s="30"/>
      <c r="B72" s="31"/>
      <c r="C72" s="44"/>
      <c r="D72" s="35"/>
      <c r="E72" s="35"/>
      <c r="F72" s="35"/>
      <c r="G72" s="49"/>
      <c r="H72" s="54"/>
      <c r="I72" s="44"/>
      <c r="J72" s="35"/>
      <c r="K72" s="35"/>
      <c r="L72" s="35"/>
      <c r="M72" s="49"/>
    </row>
    <row r="73" spans="1:13" ht="201.6" x14ac:dyDescent="0.3">
      <c r="A73" s="30">
        <v>8</v>
      </c>
      <c r="B73" s="31" t="s">
        <v>134</v>
      </c>
      <c r="C73" s="76"/>
      <c r="D73" s="61" t="s">
        <v>427</v>
      </c>
      <c r="E73" s="35"/>
      <c r="F73" s="35"/>
      <c r="G73" s="49"/>
      <c r="H73" s="54"/>
      <c r="I73" s="76"/>
      <c r="J73" s="61" t="s">
        <v>433</v>
      </c>
      <c r="K73" s="35"/>
      <c r="L73" s="35"/>
      <c r="M73" s="49"/>
    </row>
    <row r="74" spans="1:13" x14ac:dyDescent="0.3">
      <c r="A74" s="30"/>
      <c r="B74" s="31"/>
      <c r="C74" s="44"/>
      <c r="D74" s="35"/>
      <c r="E74" s="35"/>
      <c r="F74" s="35"/>
      <c r="G74" s="49"/>
      <c r="H74" s="54"/>
      <c r="I74" s="44"/>
      <c r="J74" s="35"/>
      <c r="K74" s="35"/>
      <c r="L74" s="35"/>
      <c r="M74" s="49"/>
    </row>
    <row r="75" spans="1:13" ht="43.2" x14ac:dyDescent="0.3">
      <c r="A75" s="30">
        <v>9</v>
      </c>
      <c r="B75" s="31" t="s">
        <v>135</v>
      </c>
      <c r="C75" s="76"/>
      <c r="D75" s="61"/>
      <c r="E75" s="35"/>
      <c r="F75" s="35"/>
      <c r="G75" s="49"/>
      <c r="H75" s="54"/>
      <c r="I75" s="76"/>
      <c r="J75" s="61"/>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v>2</v>
      </c>
      <c r="D78" s="35"/>
      <c r="E78" s="35"/>
      <c r="F78" s="35"/>
      <c r="G78" s="49"/>
      <c r="H78" s="54"/>
      <c r="I78" s="61"/>
      <c r="J78" s="35"/>
      <c r="K78" s="35"/>
      <c r="L78" s="35"/>
      <c r="M78" s="49"/>
    </row>
    <row r="79" spans="1:13" x14ac:dyDescent="0.3">
      <c r="A79" s="30"/>
      <c r="B79" s="31" t="s">
        <v>132</v>
      </c>
      <c r="C79" s="61"/>
      <c r="D79" s="35"/>
      <c r="E79" s="35"/>
      <c r="F79" s="35"/>
      <c r="G79" s="49"/>
      <c r="H79" s="54"/>
      <c r="I79" s="61">
        <v>1</v>
      </c>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v>1</v>
      </c>
      <c r="F109" s="84">
        <v>1</v>
      </c>
      <c r="G109" s="82"/>
      <c r="H109" s="54"/>
      <c r="I109" s="61">
        <v>1</v>
      </c>
      <c r="J109" s="61"/>
      <c r="K109" s="61"/>
      <c r="L109" s="61">
        <v>4</v>
      </c>
      <c r="M109" s="49"/>
    </row>
    <row r="110" spans="1:13" x14ac:dyDescent="0.3">
      <c r="A110" s="30"/>
      <c r="B110" s="31" t="s">
        <v>158</v>
      </c>
      <c r="C110" s="61"/>
      <c r="D110" s="61"/>
      <c r="E110" s="61">
        <v>1</v>
      </c>
      <c r="F110" s="61"/>
      <c r="G110" s="82"/>
      <c r="H110" s="54"/>
      <c r="I110" s="61"/>
      <c r="J110" s="61"/>
      <c r="K110" s="61">
        <v>2</v>
      </c>
      <c r="L110" s="61">
        <v>3</v>
      </c>
      <c r="M110" s="49"/>
    </row>
    <row r="111" spans="1:13" x14ac:dyDescent="0.3">
      <c r="A111" s="30"/>
      <c r="B111" s="31" t="s">
        <v>159</v>
      </c>
      <c r="C111" s="61">
        <v>1</v>
      </c>
      <c r="D111" s="61">
        <v>1</v>
      </c>
      <c r="E111" s="61"/>
      <c r="F111" s="61"/>
      <c r="G111" s="82"/>
      <c r="H111" s="54"/>
      <c r="I111" s="61"/>
      <c r="J111" s="61"/>
      <c r="K111" s="61">
        <v>1</v>
      </c>
      <c r="L111" s="61">
        <v>4</v>
      </c>
      <c r="M111" s="49"/>
    </row>
    <row r="112" spans="1:13" x14ac:dyDescent="0.3">
      <c r="A112" s="30"/>
      <c r="B112" s="31" t="s">
        <v>160</v>
      </c>
      <c r="C112" s="61">
        <v>2</v>
      </c>
      <c r="D112" s="61"/>
      <c r="E112" s="61"/>
      <c r="F112" s="61"/>
      <c r="G112" s="82"/>
      <c r="H112" s="54"/>
      <c r="I112" s="61">
        <v>1</v>
      </c>
      <c r="J112" s="61">
        <v>1</v>
      </c>
      <c r="K112" s="61">
        <v>3</v>
      </c>
      <c r="L112" s="61">
        <v>2</v>
      </c>
      <c r="M112" s="49"/>
    </row>
    <row r="113" spans="1:13" x14ac:dyDescent="0.3">
      <c r="A113" s="30"/>
      <c r="B113" s="31" t="s">
        <v>161</v>
      </c>
      <c r="C113" s="61"/>
      <c r="D113" s="61">
        <v>1</v>
      </c>
      <c r="E113" s="61">
        <v>1</v>
      </c>
      <c r="F113" s="61"/>
      <c r="G113" s="82"/>
      <c r="H113" s="54"/>
      <c r="I113" s="61"/>
      <c r="J113" s="61">
        <v>1</v>
      </c>
      <c r="K113" s="61"/>
      <c r="L113" s="61">
        <v>5</v>
      </c>
      <c r="M113" s="49"/>
    </row>
    <row r="114" spans="1:13" x14ac:dyDescent="0.3">
      <c r="A114" s="30"/>
      <c r="B114" s="31" t="s">
        <v>162</v>
      </c>
      <c r="C114" s="61">
        <v>1</v>
      </c>
      <c r="D114" s="61"/>
      <c r="E114" s="61"/>
      <c r="F114" s="61">
        <v>1</v>
      </c>
      <c r="G114" s="82"/>
      <c r="H114" s="54"/>
      <c r="I114" s="61"/>
      <c r="J114" s="61">
        <v>1</v>
      </c>
      <c r="K114" s="61">
        <v>1</v>
      </c>
      <c r="L114" s="61">
        <v>4</v>
      </c>
      <c r="M114" s="49"/>
    </row>
    <row r="115" spans="1:13" x14ac:dyDescent="0.3">
      <c r="A115" s="30"/>
      <c r="B115" s="31" t="s">
        <v>163</v>
      </c>
      <c r="C115" s="61">
        <v>1</v>
      </c>
      <c r="D115" s="61">
        <v>1</v>
      </c>
      <c r="E115" s="61"/>
      <c r="F115" s="61"/>
      <c r="G115" s="82"/>
      <c r="H115" s="54"/>
      <c r="I115" s="61"/>
      <c r="J115" s="61"/>
      <c r="K115" s="61">
        <v>4</v>
      </c>
      <c r="L115" s="61">
        <v>2</v>
      </c>
      <c r="M115" s="49"/>
    </row>
    <row r="116" spans="1:13" x14ac:dyDescent="0.3">
      <c r="A116" s="30"/>
      <c r="B116" s="31" t="s">
        <v>164</v>
      </c>
      <c r="C116" s="61"/>
      <c r="D116" s="61"/>
      <c r="E116" s="61">
        <v>2</v>
      </c>
      <c r="F116" s="61"/>
      <c r="G116" s="82"/>
      <c r="H116" s="54"/>
      <c r="I116" s="61"/>
      <c r="J116" s="61"/>
      <c r="K116" s="61"/>
      <c r="L116" s="61">
        <v>6</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86.4" x14ac:dyDescent="0.3">
      <c r="A119" s="30">
        <v>13</v>
      </c>
      <c r="B119" s="31" t="s">
        <v>189</v>
      </c>
      <c r="C119" s="76"/>
      <c r="D119" s="61" t="s">
        <v>425</v>
      </c>
      <c r="E119" s="35"/>
      <c r="F119" s="35"/>
      <c r="G119" s="49"/>
      <c r="H119" s="54"/>
      <c r="I119" s="76"/>
      <c r="J119" s="61" t="s">
        <v>429</v>
      </c>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43.2" x14ac:dyDescent="0.3">
      <c r="A122" s="30"/>
      <c r="B122" s="31" t="s">
        <v>166</v>
      </c>
      <c r="C122" s="85"/>
      <c r="D122" s="80"/>
      <c r="E122" s="35"/>
      <c r="F122" s="35"/>
      <c r="G122" s="49"/>
      <c r="H122" s="54"/>
      <c r="I122" s="85">
        <v>1</v>
      </c>
      <c r="J122" s="80" t="s">
        <v>430</v>
      </c>
      <c r="K122" s="35"/>
      <c r="L122" s="35"/>
      <c r="M122" s="49"/>
    </row>
    <row r="123" spans="1:13" ht="86.4" x14ac:dyDescent="0.3">
      <c r="A123" s="30"/>
      <c r="B123" s="31" t="s">
        <v>167</v>
      </c>
      <c r="C123" s="85">
        <v>2</v>
      </c>
      <c r="D123" s="80" t="s">
        <v>428</v>
      </c>
      <c r="E123" s="86"/>
      <c r="F123" s="86"/>
      <c r="G123" s="49"/>
      <c r="H123" s="87"/>
      <c r="I123" s="85">
        <v>3</v>
      </c>
      <c r="J123" s="80" t="s">
        <v>434</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v>1</v>
      </c>
      <c r="D127" s="35"/>
      <c r="E127" s="35"/>
      <c r="F127" s="35"/>
      <c r="G127" s="49"/>
      <c r="H127" s="54"/>
      <c r="I127" s="61">
        <v>3</v>
      </c>
      <c r="J127" s="35"/>
      <c r="K127" s="35"/>
      <c r="L127" s="35"/>
      <c r="M127" s="49"/>
    </row>
    <row r="128" spans="1:13" x14ac:dyDescent="0.3">
      <c r="A128" s="30"/>
      <c r="B128" s="31" t="s">
        <v>132</v>
      </c>
      <c r="C128" s="61"/>
      <c r="D128" s="35"/>
      <c r="E128" s="35"/>
      <c r="F128" s="35"/>
      <c r="G128" s="49"/>
      <c r="H128" s="54"/>
      <c r="I128" s="61">
        <v>2</v>
      </c>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1</v>
      </c>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v>1</v>
      </c>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100.8" x14ac:dyDescent="0.3">
      <c r="A136" s="30"/>
      <c r="B136" s="31" t="s">
        <v>165</v>
      </c>
      <c r="C136" s="44"/>
      <c r="D136" s="61"/>
      <c r="E136" s="35"/>
      <c r="F136" s="35"/>
      <c r="G136" s="49"/>
      <c r="H136" s="54"/>
      <c r="I136" s="61">
        <v>2</v>
      </c>
      <c r="J136" s="61" t="s">
        <v>435</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v>1</v>
      </c>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v>6</v>
      </c>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104.25" customHeight="1" x14ac:dyDescent="0.3">
      <c r="A145" s="30">
        <v>18</v>
      </c>
      <c r="B145" s="31" t="s">
        <v>181</v>
      </c>
      <c r="C145" s="76"/>
      <c r="D145" s="61"/>
      <c r="E145" s="35"/>
      <c r="F145" s="35"/>
      <c r="G145" s="49"/>
      <c r="H145" s="54"/>
      <c r="I145" s="76"/>
      <c r="J145" s="61" t="s">
        <v>431</v>
      </c>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9"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view="pageBreakPreview" zoomScale="90" zoomScaleNormal="100" zoomScaleSheetLayoutView="90" workbookViewId="0">
      <selection activeCell="I145" sqref="I145"/>
    </sheetView>
  </sheetViews>
  <sheetFormatPr defaultColWidth="9.109375" defaultRowHeight="14.4" x14ac:dyDescent="0.3"/>
  <cols>
    <col min="1" max="1" width="4.44140625" style="23" customWidth="1"/>
    <col min="2" max="2" width="45.6640625" style="2" customWidth="1"/>
    <col min="3" max="3" width="11.44140625" style="4" bestFit="1" customWidth="1"/>
    <col min="4" max="7" width="16.88671875" style="4" customWidth="1"/>
    <col min="8" max="8" width="2.5546875" style="4" customWidth="1"/>
    <col min="9" max="9" width="11.44140625" style="4" bestFit="1" customWidth="1"/>
    <col min="10" max="12" width="13.5546875" style="4" customWidth="1"/>
    <col min="13" max="13" width="9.109375" style="4"/>
    <col min="14" max="14" width="9.109375" style="2"/>
    <col min="15" max="16384" width="9.109375" style="3"/>
  </cols>
  <sheetData>
    <row r="1" spans="1:14" ht="15" x14ac:dyDescent="0.25">
      <c r="B1" s="6" t="s">
        <v>212</v>
      </c>
      <c r="C1" s="68"/>
      <c r="D1" s="69"/>
      <c r="E1" s="68"/>
      <c r="F1" s="68"/>
      <c r="G1" s="68"/>
      <c r="H1" s="68"/>
      <c r="I1" s="68"/>
      <c r="J1" s="68"/>
      <c r="K1" s="68"/>
      <c r="L1" s="68"/>
      <c r="M1" s="68"/>
    </row>
    <row r="2" spans="1:14" ht="15" x14ac:dyDescent="0.25">
      <c r="B2" s="6"/>
      <c r="C2" s="68"/>
      <c r="D2" s="68"/>
      <c r="E2" s="68"/>
      <c r="F2" s="68"/>
      <c r="G2" s="68"/>
      <c r="H2" s="68"/>
      <c r="I2" s="68"/>
      <c r="J2" s="68"/>
      <c r="K2" s="68"/>
      <c r="L2" s="68"/>
      <c r="M2" s="68"/>
    </row>
    <row r="3" spans="1:14" ht="30" x14ac:dyDescent="0.25">
      <c r="B3" s="6" t="s">
        <v>184</v>
      </c>
      <c r="C3" s="70" t="s">
        <v>291</v>
      </c>
      <c r="D3" s="71"/>
      <c r="E3" s="71"/>
      <c r="F3" s="71"/>
      <c r="G3" s="71"/>
      <c r="H3" s="71"/>
      <c r="I3" s="68"/>
      <c r="J3" s="68"/>
      <c r="K3" s="68"/>
      <c r="L3" s="68"/>
      <c r="M3" s="68"/>
    </row>
    <row r="4" spans="1:14" ht="15" x14ac:dyDescent="0.25">
      <c r="B4" s="6" t="s">
        <v>185</v>
      </c>
      <c r="C4" s="70">
        <v>2</v>
      </c>
      <c r="D4" s="71"/>
      <c r="E4" s="71"/>
      <c r="F4" s="71"/>
      <c r="G4" s="71"/>
      <c r="H4" s="71"/>
      <c r="I4" s="68"/>
      <c r="J4" s="68"/>
      <c r="K4" s="68"/>
      <c r="L4" s="68"/>
      <c r="M4" s="68"/>
    </row>
    <row r="5" spans="1:14" ht="15" x14ac:dyDescent="0.25">
      <c r="B5" s="24"/>
      <c r="C5" s="68"/>
      <c r="D5" s="68"/>
      <c r="E5" s="68"/>
      <c r="F5" s="68"/>
      <c r="G5" s="68"/>
      <c r="H5" s="68"/>
      <c r="I5" s="68"/>
      <c r="J5" s="68"/>
      <c r="K5" s="68"/>
      <c r="L5" s="68"/>
      <c r="M5" s="68"/>
    </row>
    <row r="6" spans="1:14" s="1" customFormat="1" ht="60" x14ac:dyDescent="0.25">
      <c r="A6" s="26"/>
      <c r="B6" s="27" t="s">
        <v>201</v>
      </c>
      <c r="C6" s="72" t="s">
        <v>183</v>
      </c>
      <c r="D6" s="73"/>
      <c r="E6" s="73"/>
      <c r="F6" s="73"/>
      <c r="G6" s="74"/>
      <c r="H6" s="75"/>
      <c r="I6" s="72" t="s">
        <v>116</v>
      </c>
      <c r="J6" s="73"/>
      <c r="K6" s="73"/>
      <c r="L6" s="73"/>
      <c r="M6" s="74"/>
      <c r="N6" s="6"/>
    </row>
    <row r="7" spans="1:14" ht="15" x14ac:dyDescent="0.25">
      <c r="A7" s="30"/>
      <c r="B7" s="31" t="s">
        <v>115</v>
      </c>
      <c r="C7" s="44"/>
      <c r="D7" s="35"/>
      <c r="E7" s="35"/>
      <c r="F7" s="35"/>
      <c r="G7" s="49"/>
      <c r="H7" s="54"/>
      <c r="I7" s="44"/>
      <c r="J7" s="35"/>
      <c r="K7" s="35"/>
      <c r="L7" s="35"/>
      <c r="M7" s="49"/>
    </row>
    <row r="8" spans="1:14" ht="15" x14ac:dyDescent="0.25">
      <c r="A8" s="30"/>
      <c r="B8" s="31"/>
      <c r="C8" s="44"/>
      <c r="D8" s="35"/>
      <c r="E8" s="35"/>
      <c r="F8" s="35"/>
      <c r="G8" s="49"/>
      <c r="H8" s="54"/>
      <c r="I8" s="44"/>
      <c r="J8" s="35"/>
      <c r="K8" s="35"/>
      <c r="L8" s="35"/>
      <c r="M8" s="49"/>
    </row>
    <row r="9" spans="1:14" ht="15" x14ac:dyDescent="0.25">
      <c r="A9" s="30">
        <v>1</v>
      </c>
      <c r="B9" s="31" t="s">
        <v>117</v>
      </c>
      <c r="C9" s="44"/>
      <c r="D9" s="35"/>
      <c r="E9" s="35"/>
      <c r="F9" s="35"/>
      <c r="G9" s="49"/>
      <c r="H9" s="54"/>
      <c r="I9" s="44"/>
      <c r="J9" s="35"/>
      <c r="K9" s="35"/>
      <c r="L9" s="35"/>
      <c r="M9" s="49"/>
    </row>
    <row r="10" spans="1:14" ht="15" x14ac:dyDescent="0.25">
      <c r="A10" s="30"/>
      <c r="B10" s="31" t="s">
        <v>118</v>
      </c>
      <c r="C10" s="61">
        <v>0</v>
      </c>
      <c r="D10" s="35"/>
      <c r="E10" s="35"/>
      <c r="F10" s="35"/>
      <c r="G10" s="49"/>
      <c r="H10" s="54"/>
      <c r="I10" s="44"/>
      <c r="J10" s="35"/>
      <c r="K10" s="35"/>
      <c r="L10" s="35"/>
      <c r="M10" s="49"/>
    </row>
    <row r="11" spans="1:14" ht="15" x14ac:dyDescent="0.25">
      <c r="A11" s="30"/>
      <c r="B11" s="31" t="s">
        <v>119</v>
      </c>
      <c r="C11" s="44"/>
      <c r="D11" s="35"/>
      <c r="E11" s="35"/>
      <c r="F11" s="35"/>
      <c r="G11" s="49"/>
      <c r="H11" s="54"/>
      <c r="I11" s="61">
        <v>2</v>
      </c>
      <c r="J11" s="35"/>
      <c r="K11" s="35"/>
      <c r="L11" s="35"/>
      <c r="M11" s="49"/>
    </row>
    <row r="12" spans="1:14" ht="15" x14ac:dyDescent="0.25">
      <c r="A12" s="30"/>
      <c r="B12" s="31"/>
      <c r="C12" s="44"/>
      <c r="D12" s="35"/>
      <c r="E12" s="35"/>
      <c r="F12" s="35"/>
      <c r="G12" s="49"/>
      <c r="H12" s="54"/>
      <c r="I12" s="44"/>
      <c r="J12" s="35"/>
      <c r="K12" s="35"/>
      <c r="L12" s="35"/>
      <c r="M12" s="49"/>
    </row>
    <row r="13" spans="1:14" x14ac:dyDescent="0.3">
      <c r="A13" s="30">
        <v>2</v>
      </c>
      <c r="B13" s="31" t="s">
        <v>126</v>
      </c>
      <c r="C13" s="44"/>
      <c r="D13" s="35"/>
      <c r="E13" s="35"/>
      <c r="F13" s="35"/>
      <c r="G13" s="49"/>
      <c r="H13" s="54"/>
      <c r="I13" s="44"/>
      <c r="J13" s="35"/>
      <c r="K13" s="35"/>
      <c r="L13" s="35"/>
      <c r="M13" s="49"/>
    </row>
    <row r="14" spans="1:14" x14ac:dyDescent="0.3">
      <c r="A14" s="30"/>
      <c r="B14" s="31" t="s">
        <v>120</v>
      </c>
      <c r="C14" s="61"/>
      <c r="D14" s="35"/>
      <c r="E14" s="35"/>
      <c r="F14" s="35"/>
      <c r="G14" s="49"/>
      <c r="H14" s="54"/>
      <c r="I14" s="61"/>
      <c r="J14" s="35"/>
      <c r="K14" s="35"/>
      <c r="L14" s="35"/>
      <c r="M14" s="49"/>
    </row>
    <row r="15" spans="1:14" x14ac:dyDescent="0.3">
      <c r="A15" s="30"/>
      <c r="B15" s="31" t="s">
        <v>121</v>
      </c>
      <c r="C15" s="61"/>
      <c r="D15" s="35"/>
      <c r="E15" s="35"/>
      <c r="F15" s="35"/>
      <c r="G15" s="49"/>
      <c r="H15" s="54"/>
      <c r="I15" s="61"/>
      <c r="J15" s="35"/>
      <c r="K15" s="35"/>
      <c r="L15" s="35"/>
      <c r="M15" s="49"/>
    </row>
    <row r="16" spans="1:14" x14ac:dyDescent="0.3">
      <c r="A16" s="30"/>
      <c r="B16" s="31" t="s">
        <v>122</v>
      </c>
      <c r="C16" s="61"/>
      <c r="D16" s="35"/>
      <c r="E16" s="35"/>
      <c r="F16" s="35"/>
      <c r="G16" s="49"/>
      <c r="H16" s="54"/>
      <c r="I16" s="61"/>
      <c r="J16" s="35"/>
      <c r="K16" s="35"/>
      <c r="L16" s="35"/>
      <c r="M16" s="49"/>
    </row>
    <row r="17" spans="1:13" x14ac:dyDescent="0.3">
      <c r="A17" s="30"/>
      <c r="B17" s="31" t="s">
        <v>123</v>
      </c>
      <c r="C17" s="61"/>
      <c r="D17" s="35"/>
      <c r="E17" s="35"/>
      <c r="F17" s="35"/>
      <c r="G17" s="49"/>
      <c r="H17" s="54"/>
      <c r="I17" s="61"/>
      <c r="J17" s="35"/>
      <c r="K17" s="35"/>
      <c r="L17" s="35"/>
      <c r="M17" s="49"/>
    </row>
    <row r="18" spans="1:13" x14ac:dyDescent="0.3">
      <c r="A18" s="30"/>
      <c r="B18" s="31" t="s">
        <v>124</v>
      </c>
      <c r="C18" s="61"/>
      <c r="D18" s="35"/>
      <c r="E18" s="35"/>
      <c r="F18" s="35"/>
      <c r="G18" s="49"/>
      <c r="H18" s="54"/>
      <c r="I18" s="61">
        <v>2</v>
      </c>
      <c r="J18" s="35"/>
      <c r="K18" s="35"/>
      <c r="L18" s="35"/>
      <c r="M18" s="49"/>
    </row>
    <row r="19" spans="1:13" x14ac:dyDescent="0.3">
      <c r="A19" s="30"/>
      <c r="B19" s="31" t="s">
        <v>125</v>
      </c>
      <c r="C19" s="61"/>
      <c r="D19" s="35"/>
      <c r="E19" s="35"/>
      <c r="F19" s="35"/>
      <c r="G19" s="49"/>
      <c r="H19" s="54"/>
      <c r="I19" s="61"/>
      <c r="J19" s="35"/>
      <c r="K19" s="35"/>
      <c r="L19" s="35"/>
      <c r="M19" s="49"/>
    </row>
    <row r="20" spans="1:13" x14ac:dyDescent="0.3">
      <c r="A20" s="30"/>
      <c r="B20" s="31"/>
      <c r="C20" s="44"/>
      <c r="D20" s="35"/>
      <c r="E20" s="35"/>
      <c r="F20" s="35"/>
      <c r="G20" s="49"/>
      <c r="H20" s="54"/>
      <c r="I20" s="44"/>
      <c r="J20" s="35"/>
      <c r="K20" s="35"/>
      <c r="L20" s="35"/>
      <c r="M20" s="49"/>
    </row>
    <row r="21" spans="1:13" x14ac:dyDescent="0.3">
      <c r="A21" s="30">
        <v>3</v>
      </c>
      <c r="B21" s="31" t="s">
        <v>127</v>
      </c>
      <c r="C21" s="44"/>
      <c r="D21" s="35"/>
      <c r="E21" s="35"/>
      <c r="F21" s="35"/>
      <c r="G21" s="49"/>
      <c r="H21" s="54"/>
      <c r="I21" s="44"/>
      <c r="J21" s="35"/>
      <c r="K21" s="35"/>
      <c r="L21" s="35"/>
      <c r="M21" s="49"/>
    </row>
    <row r="22" spans="1:13" x14ac:dyDescent="0.3">
      <c r="A22" s="30"/>
      <c r="B22" s="31" t="s">
        <v>89</v>
      </c>
      <c r="C22" s="61"/>
      <c r="D22" s="35"/>
      <c r="E22" s="35"/>
      <c r="F22" s="35"/>
      <c r="G22" s="49"/>
      <c r="H22" s="54"/>
      <c r="I22" s="61">
        <v>1</v>
      </c>
      <c r="J22" s="35"/>
      <c r="K22" s="35"/>
      <c r="L22" s="35"/>
      <c r="M22" s="49"/>
    </row>
    <row r="23" spans="1:13" x14ac:dyDescent="0.3">
      <c r="A23" s="30"/>
      <c r="B23" s="31" t="s">
        <v>90</v>
      </c>
      <c r="C23" s="61"/>
      <c r="D23" s="35"/>
      <c r="E23" s="35"/>
      <c r="F23" s="35"/>
      <c r="G23" s="49"/>
      <c r="H23" s="54"/>
      <c r="I23" s="61">
        <v>0</v>
      </c>
      <c r="J23" s="35"/>
      <c r="K23" s="35"/>
      <c r="L23" s="35"/>
      <c r="M23" s="49"/>
    </row>
    <row r="24" spans="1:13" x14ac:dyDescent="0.3">
      <c r="A24" s="30"/>
      <c r="B24" s="31" t="s">
        <v>91</v>
      </c>
      <c r="C24" s="61"/>
      <c r="D24" s="35"/>
      <c r="E24" s="35"/>
      <c r="F24" s="35"/>
      <c r="G24" s="49"/>
      <c r="H24" s="54"/>
      <c r="I24" s="61">
        <v>1</v>
      </c>
      <c r="J24" s="35"/>
      <c r="K24" s="35"/>
      <c r="L24" s="35"/>
      <c r="M24" s="49"/>
    </row>
    <row r="25" spans="1:13" x14ac:dyDescent="0.3">
      <c r="A25" s="30"/>
      <c r="B25" s="31"/>
      <c r="C25" s="44"/>
      <c r="D25" s="35"/>
      <c r="E25" s="35"/>
      <c r="F25" s="35"/>
      <c r="G25" s="49"/>
      <c r="H25" s="54"/>
      <c r="I25" s="44"/>
      <c r="J25" s="35"/>
      <c r="K25" s="35"/>
      <c r="L25" s="35"/>
      <c r="M25" s="49"/>
    </row>
    <row r="26" spans="1:13" x14ac:dyDescent="0.3">
      <c r="A26" s="30">
        <v>4</v>
      </c>
      <c r="B26" s="31" t="s">
        <v>128</v>
      </c>
      <c r="C26" s="44"/>
      <c r="D26" s="35"/>
      <c r="E26" s="35"/>
      <c r="F26" s="35"/>
      <c r="G26" s="49"/>
      <c r="H26" s="54"/>
      <c r="I26" s="44"/>
      <c r="J26" s="35"/>
      <c r="K26" s="35"/>
      <c r="L26" s="35"/>
      <c r="M26" s="49"/>
    </row>
    <row r="27" spans="1:13" x14ac:dyDescent="0.3">
      <c r="A27" s="30"/>
      <c r="B27" s="34">
        <v>5</v>
      </c>
      <c r="C27" s="61"/>
      <c r="D27" s="35"/>
      <c r="E27" s="35"/>
      <c r="F27" s="35"/>
      <c r="G27" s="49"/>
      <c r="H27" s="54"/>
      <c r="I27" s="61"/>
      <c r="J27" s="35"/>
      <c r="K27" s="35"/>
      <c r="L27" s="35"/>
      <c r="M27" s="49"/>
    </row>
    <row r="28" spans="1:13" x14ac:dyDescent="0.3">
      <c r="A28" s="30"/>
      <c r="B28" s="34">
        <v>6</v>
      </c>
      <c r="C28" s="61"/>
      <c r="D28" s="35"/>
      <c r="E28" s="35"/>
      <c r="F28" s="35"/>
      <c r="G28" s="49"/>
      <c r="H28" s="54"/>
      <c r="I28" s="61"/>
      <c r="J28" s="35"/>
      <c r="K28" s="35"/>
      <c r="L28" s="35"/>
      <c r="M28" s="49"/>
    </row>
    <row r="29" spans="1:13" x14ac:dyDescent="0.3">
      <c r="A29" s="30"/>
      <c r="B29" s="34">
        <v>7</v>
      </c>
      <c r="C29" s="61"/>
      <c r="D29" s="35"/>
      <c r="E29" s="35"/>
      <c r="F29" s="35"/>
      <c r="G29" s="49"/>
      <c r="H29" s="54"/>
      <c r="I29" s="61">
        <v>2</v>
      </c>
      <c r="J29" s="35"/>
      <c r="K29" s="35"/>
      <c r="L29" s="35"/>
      <c r="M29" s="49"/>
    </row>
    <row r="30" spans="1:13" x14ac:dyDescent="0.3">
      <c r="A30" s="30"/>
      <c r="B30" s="34">
        <v>8</v>
      </c>
      <c r="C30" s="61"/>
      <c r="D30" s="35"/>
      <c r="E30" s="35"/>
      <c r="F30" s="35"/>
      <c r="G30" s="49"/>
      <c r="H30" s="54"/>
      <c r="I30" s="61"/>
      <c r="J30" s="35"/>
      <c r="K30" s="35"/>
      <c r="L30" s="35"/>
      <c r="M30" s="49"/>
    </row>
    <row r="31" spans="1:13" x14ac:dyDescent="0.3">
      <c r="A31" s="30"/>
      <c r="B31" s="34">
        <v>9</v>
      </c>
      <c r="C31" s="61"/>
      <c r="D31" s="35"/>
      <c r="E31" s="35"/>
      <c r="F31" s="35"/>
      <c r="G31" s="49"/>
      <c r="H31" s="54"/>
      <c r="I31" s="61"/>
      <c r="J31" s="35"/>
      <c r="K31" s="35"/>
      <c r="L31" s="35"/>
      <c r="M31" s="49"/>
    </row>
    <row r="32" spans="1:13" x14ac:dyDescent="0.3">
      <c r="A32" s="30"/>
      <c r="B32" s="34">
        <v>10</v>
      </c>
      <c r="C32" s="61"/>
      <c r="D32" s="35"/>
      <c r="E32" s="35"/>
      <c r="F32" s="35"/>
      <c r="G32" s="49"/>
      <c r="H32" s="54"/>
      <c r="I32" s="61"/>
      <c r="J32" s="35"/>
      <c r="K32" s="35"/>
      <c r="L32" s="35"/>
      <c r="M32" s="49"/>
    </row>
    <row r="33" spans="1:13" x14ac:dyDescent="0.3">
      <c r="A33" s="30"/>
      <c r="B33" s="34">
        <v>11</v>
      </c>
      <c r="C33" s="61"/>
      <c r="D33" s="35"/>
      <c r="E33" s="35"/>
      <c r="F33" s="35"/>
      <c r="G33" s="49"/>
      <c r="H33" s="54"/>
      <c r="I33" s="61"/>
      <c r="J33" s="35"/>
      <c r="K33" s="35"/>
      <c r="L33" s="35"/>
      <c r="M33" s="49"/>
    </row>
    <row r="34" spans="1:13" x14ac:dyDescent="0.3">
      <c r="A34" s="30"/>
      <c r="B34" s="34">
        <v>12</v>
      </c>
      <c r="C34" s="61"/>
      <c r="D34" s="35"/>
      <c r="E34" s="35"/>
      <c r="F34" s="35"/>
      <c r="G34" s="49"/>
      <c r="H34" s="54"/>
      <c r="I34" s="61"/>
      <c r="J34" s="35"/>
      <c r="K34" s="35"/>
      <c r="L34" s="35"/>
      <c r="M34" s="49"/>
    </row>
    <row r="35" spans="1:13" x14ac:dyDescent="0.3">
      <c r="A35" s="30"/>
      <c r="B35" s="34">
        <v>13</v>
      </c>
      <c r="C35" s="61"/>
      <c r="D35" s="35"/>
      <c r="E35" s="35"/>
      <c r="F35" s="35"/>
      <c r="G35" s="49"/>
      <c r="H35" s="54"/>
      <c r="I35" s="61"/>
      <c r="J35" s="35"/>
      <c r="K35" s="35"/>
      <c r="L35" s="35"/>
      <c r="M35" s="49"/>
    </row>
    <row r="36" spans="1:13" x14ac:dyDescent="0.3">
      <c r="A36" s="30"/>
      <c r="B36" s="34">
        <v>14</v>
      </c>
      <c r="C36" s="61"/>
      <c r="D36" s="35"/>
      <c r="E36" s="35"/>
      <c r="F36" s="35"/>
      <c r="G36" s="49"/>
      <c r="H36" s="54"/>
      <c r="I36" s="61"/>
      <c r="J36" s="35"/>
      <c r="K36" s="35"/>
      <c r="L36" s="35"/>
      <c r="M36" s="49"/>
    </row>
    <row r="37" spans="1:13" x14ac:dyDescent="0.3">
      <c r="A37" s="30"/>
      <c r="B37" s="34">
        <v>15</v>
      </c>
      <c r="C37" s="61"/>
      <c r="D37" s="35"/>
      <c r="E37" s="35"/>
      <c r="F37" s="35"/>
      <c r="G37" s="49"/>
      <c r="H37" s="54"/>
      <c r="I37" s="61"/>
      <c r="J37" s="35"/>
      <c r="K37" s="35"/>
      <c r="L37" s="35"/>
      <c r="M37" s="49"/>
    </row>
    <row r="38" spans="1:13" x14ac:dyDescent="0.3">
      <c r="A38" s="30"/>
      <c r="B38" s="34">
        <v>16</v>
      </c>
      <c r="C38" s="61"/>
      <c r="D38" s="35"/>
      <c r="E38" s="35"/>
      <c r="F38" s="35"/>
      <c r="G38" s="49"/>
      <c r="H38" s="54"/>
      <c r="I38" s="61"/>
      <c r="J38" s="35"/>
      <c r="K38" s="35"/>
      <c r="L38" s="35"/>
      <c r="M38" s="49"/>
    </row>
    <row r="39" spans="1:13" x14ac:dyDescent="0.3">
      <c r="A39" s="30"/>
      <c r="B39" s="34">
        <v>17</v>
      </c>
      <c r="C39" s="61"/>
      <c r="D39" s="35"/>
      <c r="E39" s="35"/>
      <c r="F39" s="35"/>
      <c r="G39" s="49"/>
      <c r="H39" s="54"/>
      <c r="I39" s="61"/>
      <c r="J39" s="35"/>
      <c r="K39" s="35"/>
      <c r="L39" s="35"/>
      <c r="M39" s="49"/>
    </row>
    <row r="40" spans="1:13" x14ac:dyDescent="0.3">
      <c r="A40" s="30"/>
      <c r="B40" s="34">
        <v>18</v>
      </c>
      <c r="C40" s="61"/>
      <c r="D40" s="35"/>
      <c r="E40" s="35"/>
      <c r="F40" s="35"/>
      <c r="G40" s="49"/>
      <c r="H40" s="54"/>
      <c r="I40" s="61"/>
      <c r="J40" s="35"/>
      <c r="K40" s="35"/>
      <c r="L40" s="35"/>
      <c r="M40" s="49"/>
    </row>
    <row r="41" spans="1:13" x14ac:dyDescent="0.3">
      <c r="A41" s="30"/>
      <c r="B41" s="34">
        <v>19</v>
      </c>
      <c r="C41" s="61"/>
      <c r="D41" s="35"/>
      <c r="E41" s="35"/>
      <c r="F41" s="35"/>
      <c r="G41" s="49"/>
      <c r="H41" s="54"/>
      <c r="I41" s="61"/>
      <c r="J41" s="35"/>
      <c r="K41" s="35"/>
      <c r="L41" s="35"/>
      <c r="M41" s="49"/>
    </row>
    <row r="42" spans="1:13" x14ac:dyDescent="0.3">
      <c r="A42" s="30"/>
      <c r="B42" s="34">
        <v>20</v>
      </c>
      <c r="C42" s="61"/>
      <c r="D42" s="35"/>
      <c r="E42" s="35"/>
      <c r="F42" s="35"/>
      <c r="G42" s="49"/>
      <c r="H42" s="54"/>
      <c r="I42" s="61"/>
      <c r="J42" s="35"/>
      <c r="K42" s="35"/>
      <c r="L42" s="35"/>
      <c r="M42" s="49"/>
    </row>
    <row r="43" spans="1:13" x14ac:dyDescent="0.3">
      <c r="A43" s="30"/>
      <c r="B43" s="34">
        <v>21</v>
      </c>
      <c r="C43" s="61"/>
      <c r="D43" s="35"/>
      <c r="E43" s="35"/>
      <c r="F43" s="35"/>
      <c r="G43" s="49"/>
      <c r="H43" s="54"/>
      <c r="I43" s="61"/>
      <c r="J43" s="35"/>
      <c r="K43" s="35"/>
      <c r="L43" s="35"/>
      <c r="M43" s="49"/>
    </row>
    <row r="44" spans="1:13" x14ac:dyDescent="0.3">
      <c r="A44" s="30">
        <v>5</v>
      </c>
      <c r="B44" s="31" t="s">
        <v>129</v>
      </c>
      <c r="C44" s="44"/>
      <c r="D44" s="35"/>
      <c r="E44" s="35"/>
      <c r="F44" s="35"/>
      <c r="G44" s="49"/>
      <c r="H44" s="54"/>
      <c r="I44" s="44"/>
      <c r="J44" s="35"/>
      <c r="K44" s="35"/>
      <c r="L44" s="35"/>
      <c r="M44" s="49"/>
    </row>
    <row r="45" spans="1:13" x14ac:dyDescent="0.3">
      <c r="A45" s="30"/>
      <c r="B45" s="34">
        <v>1</v>
      </c>
      <c r="C45" s="61"/>
      <c r="D45" s="35"/>
      <c r="E45" s="35"/>
      <c r="F45" s="35"/>
      <c r="G45" s="49"/>
      <c r="H45" s="54"/>
      <c r="I45" s="61"/>
      <c r="J45" s="35"/>
      <c r="K45" s="35"/>
      <c r="L45" s="35"/>
      <c r="M45" s="49"/>
    </row>
    <row r="46" spans="1:13" x14ac:dyDescent="0.3">
      <c r="A46" s="30"/>
      <c r="B46" s="34">
        <v>2</v>
      </c>
      <c r="C46" s="61"/>
      <c r="D46" s="35"/>
      <c r="E46" s="35"/>
      <c r="F46" s="35"/>
      <c r="G46" s="49"/>
      <c r="H46" s="54"/>
      <c r="I46" s="61"/>
      <c r="J46" s="35"/>
      <c r="K46" s="35"/>
      <c r="L46" s="35"/>
      <c r="M46" s="49"/>
    </row>
    <row r="47" spans="1:13" x14ac:dyDescent="0.3">
      <c r="A47" s="30"/>
      <c r="B47" s="34">
        <v>3</v>
      </c>
      <c r="C47" s="61"/>
      <c r="D47" s="35"/>
      <c r="E47" s="35"/>
      <c r="F47" s="35"/>
      <c r="G47" s="49"/>
      <c r="H47" s="54"/>
      <c r="I47" s="61"/>
      <c r="J47" s="35"/>
      <c r="K47" s="35"/>
      <c r="L47" s="35"/>
      <c r="M47" s="49"/>
    </row>
    <row r="48" spans="1:13" x14ac:dyDescent="0.3">
      <c r="A48" s="30"/>
      <c r="B48" s="34">
        <v>4</v>
      </c>
      <c r="C48" s="61"/>
      <c r="D48" s="35"/>
      <c r="E48" s="35"/>
      <c r="F48" s="35"/>
      <c r="G48" s="49"/>
      <c r="H48" s="54"/>
      <c r="I48" s="61"/>
      <c r="J48" s="35"/>
      <c r="K48" s="35"/>
      <c r="L48" s="35"/>
      <c r="M48" s="49"/>
    </row>
    <row r="49" spans="1:13" x14ac:dyDescent="0.3">
      <c r="A49" s="30"/>
      <c r="B49" s="34">
        <v>5</v>
      </c>
      <c r="C49" s="61"/>
      <c r="D49" s="35"/>
      <c r="E49" s="35"/>
      <c r="F49" s="35"/>
      <c r="G49" s="49"/>
      <c r="H49" s="54"/>
      <c r="I49" s="61"/>
      <c r="J49" s="35"/>
      <c r="K49" s="35"/>
      <c r="L49" s="35"/>
      <c r="M49" s="49"/>
    </row>
    <row r="50" spans="1:13" x14ac:dyDescent="0.3">
      <c r="A50" s="30"/>
      <c r="B50" s="34">
        <v>6</v>
      </c>
      <c r="C50" s="61"/>
      <c r="D50" s="35"/>
      <c r="E50" s="35"/>
      <c r="F50" s="35"/>
      <c r="G50" s="49"/>
      <c r="H50" s="54"/>
      <c r="I50" s="61"/>
      <c r="J50" s="35"/>
      <c r="K50" s="35"/>
      <c r="L50" s="35"/>
      <c r="M50" s="49"/>
    </row>
    <row r="51" spans="1:13" x14ac:dyDescent="0.3">
      <c r="A51" s="30"/>
      <c r="B51" s="34">
        <v>7</v>
      </c>
      <c r="C51" s="61"/>
      <c r="D51" s="35"/>
      <c r="E51" s="35"/>
      <c r="F51" s="35"/>
      <c r="G51" s="49"/>
      <c r="H51" s="54"/>
      <c r="I51" s="61"/>
      <c r="J51" s="35"/>
      <c r="K51" s="35"/>
      <c r="L51" s="35"/>
      <c r="M51" s="49"/>
    </row>
    <row r="52" spans="1:13" x14ac:dyDescent="0.3">
      <c r="A52" s="30"/>
      <c r="B52" s="34">
        <v>8</v>
      </c>
      <c r="C52" s="61"/>
      <c r="D52" s="35"/>
      <c r="E52" s="35"/>
      <c r="F52" s="35"/>
      <c r="G52" s="49"/>
      <c r="H52" s="54"/>
      <c r="I52" s="61"/>
      <c r="J52" s="35"/>
      <c r="K52" s="35"/>
      <c r="L52" s="35"/>
      <c r="M52" s="49"/>
    </row>
    <row r="53" spans="1:13" x14ac:dyDescent="0.3">
      <c r="A53" s="30"/>
      <c r="B53" s="34">
        <v>9</v>
      </c>
      <c r="C53" s="61"/>
      <c r="D53" s="35"/>
      <c r="E53" s="35"/>
      <c r="F53" s="35"/>
      <c r="G53" s="49"/>
      <c r="H53" s="54"/>
      <c r="I53" s="61"/>
      <c r="J53" s="35"/>
      <c r="K53" s="35"/>
      <c r="L53" s="35"/>
      <c r="M53" s="49"/>
    </row>
    <row r="54" spans="1:13" x14ac:dyDescent="0.3">
      <c r="A54" s="30"/>
      <c r="B54" s="34">
        <v>10</v>
      </c>
      <c r="C54" s="61"/>
      <c r="D54" s="35"/>
      <c r="E54" s="35"/>
      <c r="F54" s="35"/>
      <c r="G54" s="49"/>
      <c r="H54" s="54"/>
      <c r="I54" s="61"/>
      <c r="J54" s="35"/>
      <c r="K54" s="35"/>
      <c r="L54" s="35"/>
      <c r="M54" s="49"/>
    </row>
    <row r="55" spans="1:13" x14ac:dyDescent="0.3">
      <c r="A55" s="30"/>
      <c r="B55" s="34">
        <v>11</v>
      </c>
      <c r="C55" s="61"/>
      <c r="D55" s="35"/>
      <c r="E55" s="35"/>
      <c r="F55" s="35"/>
      <c r="G55" s="49"/>
      <c r="H55" s="54"/>
      <c r="I55" s="61"/>
      <c r="J55" s="35"/>
      <c r="K55" s="35"/>
      <c r="L55" s="35"/>
      <c r="M55" s="49"/>
    </row>
    <row r="56" spans="1:13" x14ac:dyDescent="0.3">
      <c r="A56" s="30"/>
      <c r="B56" s="34">
        <v>12</v>
      </c>
      <c r="C56" s="61"/>
      <c r="D56" s="35"/>
      <c r="E56" s="35"/>
      <c r="F56" s="35"/>
      <c r="G56" s="49"/>
      <c r="H56" s="54"/>
      <c r="I56" s="61"/>
      <c r="J56" s="35"/>
      <c r="K56" s="35"/>
      <c r="L56" s="35"/>
      <c r="M56" s="49"/>
    </row>
    <row r="57" spans="1:13" x14ac:dyDescent="0.3">
      <c r="A57" s="30"/>
      <c r="B57" s="34">
        <v>13</v>
      </c>
      <c r="C57" s="61"/>
      <c r="D57" s="35"/>
      <c r="E57" s="35"/>
      <c r="F57" s="35"/>
      <c r="G57" s="49"/>
      <c r="H57" s="54"/>
      <c r="I57" s="61"/>
      <c r="J57" s="35"/>
      <c r="K57" s="35"/>
      <c r="L57" s="35"/>
      <c r="M57" s="49"/>
    </row>
    <row r="58" spans="1:13" x14ac:dyDescent="0.3">
      <c r="A58" s="30"/>
      <c r="B58" s="34">
        <v>14</v>
      </c>
      <c r="C58" s="61"/>
      <c r="D58" s="35"/>
      <c r="E58" s="35"/>
      <c r="F58" s="35"/>
      <c r="G58" s="49"/>
      <c r="H58" s="54"/>
      <c r="I58" s="61"/>
      <c r="J58" s="35"/>
      <c r="K58" s="35"/>
      <c r="L58" s="35"/>
      <c r="M58" s="49"/>
    </row>
    <row r="59" spans="1:13" x14ac:dyDescent="0.3">
      <c r="A59" s="30"/>
      <c r="B59" s="34">
        <v>15</v>
      </c>
      <c r="C59" s="61"/>
      <c r="D59" s="35"/>
      <c r="E59" s="35"/>
      <c r="F59" s="35"/>
      <c r="G59" s="49"/>
      <c r="H59" s="54"/>
      <c r="I59" s="61"/>
      <c r="J59" s="35"/>
      <c r="K59" s="35"/>
      <c r="L59" s="35"/>
      <c r="M59" s="49"/>
    </row>
    <row r="60" spans="1:13" x14ac:dyDescent="0.3">
      <c r="A60" s="30"/>
      <c r="B60" s="34">
        <v>16</v>
      </c>
      <c r="C60" s="61"/>
      <c r="D60" s="35"/>
      <c r="E60" s="35"/>
      <c r="F60" s="35"/>
      <c r="G60" s="49"/>
      <c r="H60" s="54"/>
      <c r="I60" s="61">
        <v>1</v>
      </c>
      <c r="J60" s="35"/>
      <c r="K60" s="35"/>
      <c r="L60" s="35"/>
      <c r="M60" s="49"/>
    </row>
    <row r="61" spans="1:13" x14ac:dyDescent="0.3">
      <c r="A61" s="30"/>
      <c r="B61" s="34">
        <v>17</v>
      </c>
      <c r="C61" s="61"/>
      <c r="D61" s="35"/>
      <c r="E61" s="35"/>
      <c r="F61" s="35"/>
      <c r="G61" s="49"/>
      <c r="H61" s="54"/>
      <c r="I61" s="61">
        <v>1</v>
      </c>
      <c r="J61" s="35"/>
      <c r="K61" s="35"/>
      <c r="L61" s="35"/>
      <c r="M61" s="49"/>
    </row>
    <row r="62" spans="1:13" x14ac:dyDescent="0.3">
      <c r="A62" s="30"/>
      <c r="B62" s="34">
        <v>18</v>
      </c>
      <c r="C62" s="61"/>
      <c r="D62" s="35"/>
      <c r="E62" s="35"/>
      <c r="F62" s="35"/>
      <c r="G62" s="49"/>
      <c r="H62" s="54"/>
      <c r="I62" s="61"/>
      <c r="J62" s="35"/>
      <c r="K62" s="35"/>
      <c r="L62" s="35"/>
      <c r="M62" s="49"/>
    </row>
    <row r="63" spans="1:13" x14ac:dyDescent="0.3">
      <c r="A63" s="30"/>
      <c r="B63" s="34">
        <v>19</v>
      </c>
      <c r="C63" s="61"/>
      <c r="D63" s="35"/>
      <c r="E63" s="35"/>
      <c r="F63" s="35"/>
      <c r="G63" s="49"/>
      <c r="H63" s="54"/>
      <c r="I63" s="61"/>
      <c r="J63" s="35"/>
      <c r="K63" s="35"/>
      <c r="L63" s="35"/>
      <c r="M63" s="49"/>
    </row>
    <row r="64" spans="1:13" x14ac:dyDescent="0.3">
      <c r="A64" s="30"/>
      <c r="B64" s="34">
        <v>20</v>
      </c>
      <c r="C64" s="61"/>
      <c r="D64" s="35"/>
      <c r="E64" s="35"/>
      <c r="F64" s="35"/>
      <c r="G64" s="49"/>
      <c r="H64" s="54"/>
      <c r="I64" s="61"/>
      <c r="J64" s="35"/>
      <c r="K64" s="35"/>
      <c r="L64" s="35"/>
      <c r="M64" s="49"/>
    </row>
    <row r="65" spans="1:13" x14ac:dyDescent="0.3">
      <c r="A65" s="30"/>
      <c r="B65" s="34">
        <v>21</v>
      </c>
      <c r="C65" s="61"/>
      <c r="D65" s="35"/>
      <c r="E65" s="35"/>
      <c r="F65" s="35"/>
      <c r="G65" s="49"/>
      <c r="H65" s="54"/>
      <c r="I65" s="61"/>
      <c r="J65" s="35"/>
      <c r="K65" s="35"/>
      <c r="L65" s="35"/>
      <c r="M65" s="49"/>
    </row>
    <row r="66" spans="1:13" x14ac:dyDescent="0.3">
      <c r="A66" s="30"/>
      <c r="B66" s="34"/>
      <c r="C66" s="44"/>
      <c r="D66" s="35"/>
      <c r="E66" s="35"/>
      <c r="F66" s="35"/>
      <c r="G66" s="49"/>
      <c r="H66" s="54"/>
      <c r="I66" s="44"/>
      <c r="J66" s="35"/>
      <c r="K66" s="35"/>
      <c r="L66" s="35"/>
      <c r="M66" s="49"/>
    </row>
    <row r="67" spans="1:13" ht="28.8" x14ac:dyDescent="0.3">
      <c r="A67" s="30">
        <v>6</v>
      </c>
      <c r="B67" s="31" t="s">
        <v>130</v>
      </c>
      <c r="C67" s="44"/>
      <c r="D67" s="35"/>
      <c r="E67" s="35"/>
      <c r="F67" s="35"/>
      <c r="G67" s="49"/>
      <c r="H67" s="54"/>
      <c r="I67" s="44"/>
      <c r="J67" s="35"/>
      <c r="K67" s="35"/>
      <c r="L67" s="35"/>
      <c r="M67" s="49"/>
    </row>
    <row r="68" spans="1:13" x14ac:dyDescent="0.3">
      <c r="A68" s="30"/>
      <c r="B68" s="31" t="s">
        <v>131</v>
      </c>
      <c r="C68" s="61"/>
      <c r="D68" s="35"/>
      <c r="E68" s="35"/>
      <c r="F68" s="35"/>
      <c r="G68" s="49"/>
      <c r="H68" s="54"/>
      <c r="I68" s="61">
        <v>2</v>
      </c>
      <c r="J68" s="35"/>
      <c r="K68" s="35"/>
      <c r="L68" s="35"/>
      <c r="M68" s="49"/>
    </row>
    <row r="69" spans="1:13" x14ac:dyDescent="0.3">
      <c r="A69" s="30"/>
      <c r="B69" s="31" t="s">
        <v>132</v>
      </c>
      <c r="C69" s="61"/>
      <c r="D69" s="35"/>
      <c r="E69" s="35"/>
      <c r="F69" s="35"/>
      <c r="G69" s="49"/>
      <c r="H69" s="54"/>
      <c r="I69" s="61"/>
      <c r="J69" s="35"/>
      <c r="K69" s="35"/>
      <c r="L69" s="35"/>
      <c r="M69" s="49"/>
    </row>
    <row r="70" spans="1:13" x14ac:dyDescent="0.3">
      <c r="A70" s="30"/>
      <c r="B70" s="31"/>
      <c r="C70" s="44"/>
      <c r="D70" s="35"/>
      <c r="E70" s="35"/>
      <c r="F70" s="35"/>
      <c r="G70" s="49"/>
      <c r="H70" s="54"/>
      <c r="I70" s="44"/>
      <c r="J70" s="35"/>
      <c r="K70" s="35"/>
      <c r="L70" s="35"/>
      <c r="M70" s="49"/>
    </row>
    <row r="71" spans="1:13" ht="28.8" x14ac:dyDescent="0.3">
      <c r="A71" s="30">
        <v>7</v>
      </c>
      <c r="B71" s="31" t="s">
        <v>133</v>
      </c>
      <c r="C71" s="44"/>
      <c r="D71" s="61"/>
      <c r="E71" s="35"/>
      <c r="F71" s="35"/>
      <c r="G71" s="49"/>
      <c r="H71" s="54"/>
      <c r="I71" s="44"/>
      <c r="J71" s="61"/>
      <c r="K71" s="35"/>
      <c r="L71" s="35"/>
      <c r="M71" s="49"/>
    </row>
    <row r="72" spans="1:13" x14ac:dyDescent="0.3">
      <c r="A72" s="30"/>
      <c r="B72" s="31"/>
      <c r="C72" s="44"/>
      <c r="D72" s="35"/>
      <c r="E72" s="35"/>
      <c r="F72" s="35"/>
      <c r="G72" s="49"/>
      <c r="H72" s="54"/>
      <c r="I72" s="44"/>
      <c r="J72" s="35"/>
      <c r="K72" s="35"/>
      <c r="L72" s="35"/>
      <c r="M72" s="49"/>
    </row>
    <row r="73" spans="1:13" ht="72" x14ac:dyDescent="0.3">
      <c r="A73" s="30">
        <v>8</v>
      </c>
      <c r="B73" s="31" t="s">
        <v>134</v>
      </c>
      <c r="C73" s="76"/>
      <c r="D73" s="61"/>
      <c r="E73" s="35"/>
      <c r="F73" s="35"/>
      <c r="G73" s="49"/>
      <c r="H73" s="54"/>
      <c r="I73" s="76"/>
      <c r="J73" s="61" t="s">
        <v>438</v>
      </c>
      <c r="K73" s="35"/>
      <c r="L73" s="35"/>
      <c r="M73" s="49"/>
    </row>
    <row r="74" spans="1:13" x14ac:dyDescent="0.3">
      <c r="A74" s="30"/>
      <c r="B74" s="31"/>
      <c r="C74" s="44"/>
      <c r="D74" s="35"/>
      <c r="E74" s="35"/>
      <c r="F74" s="35"/>
      <c r="G74" s="49"/>
      <c r="H74" s="54"/>
      <c r="I74" s="44"/>
      <c r="J74" s="35"/>
      <c r="K74" s="35"/>
      <c r="L74" s="35"/>
      <c r="M74" s="49"/>
    </row>
    <row r="75" spans="1:13" ht="72" x14ac:dyDescent="0.3">
      <c r="A75" s="30">
        <v>9</v>
      </c>
      <c r="B75" s="31" t="s">
        <v>135</v>
      </c>
      <c r="C75" s="76"/>
      <c r="D75" s="61"/>
      <c r="E75" s="35"/>
      <c r="F75" s="35"/>
      <c r="G75" s="49"/>
      <c r="H75" s="54"/>
      <c r="I75" s="76"/>
      <c r="J75" s="61" t="s">
        <v>436</v>
      </c>
      <c r="K75" s="35"/>
      <c r="L75" s="35"/>
      <c r="M75" s="49"/>
    </row>
    <row r="76" spans="1:13" x14ac:dyDescent="0.3">
      <c r="A76" s="30"/>
      <c r="B76" s="31"/>
      <c r="C76" s="44"/>
      <c r="D76" s="35"/>
      <c r="E76" s="35"/>
      <c r="F76" s="35"/>
      <c r="G76" s="49"/>
      <c r="H76" s="54"/>
      <c r="I76" s="44"/>
      <c r="J76" s="35"/>
      <c r="K76" s="35"/>
      <c r="L76" s="35"/>
      <c r="M76" s="49"/>
    </row>
    <row r="77" spans="1:13" ht="43.2" x14ac:dyDescent="0.3">
      <c r="A77" s="30">
        <v>10</v>
      </c>
      <c r="B77" s="31" t="s">
        <v>136</v>
      </c>
      <c r="C77" s="44"/>
      <c r="D77" s="35"/>
      <c r="E77" s="35"/>
      <c r="F77" s="35"/>
      <c r="G77" s="49"/>
      <c r="H77" s="54"/>
      <c r="I77" s="44"/>
      <c r="J77" s="35"/>
      <c r="K77" s="35"/>
      <c r="L77" s="35"/>
      <c r="M77" s="49"/>
    </row>
    <row r="78" spans="1:13" x14ac:dyDescent="0.3">
      <c r="A78" s="30"/>
      <c r="B78" s="31" t="s">
        <v>131</v>
      </c>
      <c r="C78" s="61"/>
      <c r="D78" s="35"/>
      <c r="E78" s="35"/>
      <c r="F78" s="35"/>
      <c r="G78" s="49"/>
      <c r="H78" s="54"/>
      <c r="I78" s="61"/>
      <c r="J78" s="35"/>
      <c r="K78" s="35"/>
      <c r="L78" s="35"/>
      <c r="M78" s="49"/>
    </row>
    <row r="79" spans="1:13" x14ac:dyDescent="0.3">
      <c r="A79" s="30"/>
      <c r="B79" s="31" t="s">
        <v>132</v>
      </c>
      <c r="C79" s="61"/>
      <c r="D79" s="35"/>
      <c r="E79" s="35"/>
      <c r="F79" s="35"/>
      <c r="G79" s="49"/>
      <c r="H79" s="54"/>
      <c r="I79" s="61"/>
      <c r="J79" s="35"/>
      <c r="K79" s="35"/>
      <c r="L79" s="35"/>
      <c r="M79" s="49"/>
    </row>
    <row r="80" spans="1:13" x14ac:dyDescent="0.3">
      <c r="A80" s="30"/>
      <c r="B80" s="31"/>
      <c r="C80" s="44"/>
      <c r="D80" s="35"/>
      <c r="E80" s="35"/>
      <c r="F80" s="35"/>
      <c r="G80" s="49"/>
      <c r="H80" s="54"/>
      <c r="I80" s="44"/>
      <c r="J80" s="35"/>
      <c r="K80" s="35"/>
      <c r="L80" s="35"/>
      <c r="M80" s="49"/>
    </row>
    <row r="81" spans="1:13" ht="43.2" x14ac:dyDescent="0.3">
      <c r="A81" s="30">
        <v>11</v>
      </c>
      <c r="B81" s="31" t="s">
        <v>137</v>
      </c>
      <c r="C81" s="44"/>
      <c r="D81" s="35"/>
      <c r="E81" s="35"/>
      <c r="F81" s="35"/>
      <c r="G81" s="49"/>
      <c r="H81" s="54"/>
      <c r="I81" s="44"/>
      <c r="J81" s="35"/>
      <c r="K81" s="35"/>
      <c r="L81" s="35"/>
      <c r="M81" s="49"/>
    </row>
    <row r="82" spans="1:13" ht="72" x14ac:dyDescent="0.3">
      <c r="A82" s="30" t="s">
        <v>138</v>
      </c>
      <c r="B82" s="31" t="s">
        <v>139</v>
      </c>
      <c r="C82" s="44"/>
      <c r="D82" s="35"/>
      <c r="E82" s="35"/>
      <c r="F82" s="35"/>
      <c r="G82" s="49"/>
      <c r="H82" s="54"/>
      <c r="I82" s="44"/>
      <c r="J82" s="35"/>
      <c r="K82" s="35"/>
      <c r="L82" s="35"/>
      <c r="M82" s="49"/>
    </row>
    <row r="83" spans="1:13" x14ac:dyDescent="0.3">
      <c r="A83" s="30"/>
      <c r="B83" s="31" t="s">
        <v>140</v>
      </c>
      <c r="C83" s="61"/>
      <c r="D83" s="35"/>
      <c r="E83" s="35"/>
      <c r="F83" s="35"/>
      <c r="G83" s="49"/>
      <c r="H83" s="54"/>
      <c r="I83" s="61"/>
      <c r="J83" s="35"/>
      <c r="K83" s="35"/>
      <c r="L83" s="35"/>
      <c r="M83" s="49"/>
    </row>
    <row r="84" spans="1:13" x14ac:dyDescent="0.3">
      <c r="A84" s="30"/>
      <c r="B84" s="31" t="s">
        <v>141</v>
      </c>
      <c r="C84" s="61"/>
      <c r="D84" s="35"/>
      <c r="E84" s="35"/>
      <c r="F84" s="35"/>
      <c r="G84" s="49"/>
      <c r="H84" s="54"/>
      <c r="I84" s="61"/>
      <c r="J84" s="35"/>
      <c r="K84" s="35"/>
      <c r="L84" s="35"/>
      <c r="M84" s="49"/>
    </row>
    <row r="85" spans="1:13" x14ac:dyDescent="0.3">
      <c r="A85" s="30"/>
      <c r="B85" s="31" t="s">
        <v>142</v>
      </c>
      <c r="C85" s="61"/>
      <c r="D85" s="35"/>
      <c r="E85" s="35"/>
      <c r="F85" s="35"/>
      <c r="G85" s="49"/>
      <c r="H85" s="54"/>
      <c r="I85" s="61"/>
      <c r="J85" s="35"/>
      <c r="K85" s="35"/>
      <c r="L85" s="35"/>
      <c r="M85" s="49"/>
    </row>
    <row r="86" spans="1:13" x14ac:dyDescent="0.3">
      <c r="A86" s="30"/>
      <c r="B86" s="31" t="s">
        <v>143</v>
      </c>
      <c r="C86" s="61"/>
      <c r="D86" s="35"/>
      <c r="E86" s="35"/>
      <c r="F86" s="35"/>
      <c r="G86" s="49"/>
      <c r="H86" s="54"/>
      <c r="I86" s="61"/>
      <c r="J86" s="35"/>
      <c r="K86" s="35"/>
      <c r="L86" s="35"/>
      <c r="M86" s="49"/>
    </row>
    <row r="87" spans="1:13" x14ac:dyDescent="0.3">
      <c r="A87" s="30"/>
      <c r="B87" s="31" t="s">
        <v>144</v>
      </c>
      <c r="C87" s="61"/>
      <c r="D87" s="35"/>
      <c r="E87" s="35"/>
      <c r="F87" s="35"/>
      <c r="G87" s="49"/>
      <c r="H87" s="54"/>
      <c r="I87" s="61"/>
      <c r="J87" s="35"/>
      <c r="K87" s="35"/>
      <c r="L87" s="35"/>
      <c r="M87" s="49"/>
    </row>
    <row r="88" spans="1:13" x14ac:dyDescent="0.3">
      <c r="A88" s="30"/>
      <c r="B88" s="31" t="s">
        <v>145</v>
      </c>
      <c r="C88" s="61"/>
      <c r="D88" s="35"/>
      <c r="E88" s="35"/>
      <c r="F88" s="35"/>
      <c r="G88" s="49"/>
      <c r="H88" s="54"/>
      <c r="I88" s="61"/>
      <c r="J88" s="35"/>
      <c r="K88" s="35"/>
      <c r="L88" s="35"/>
      <c r="M88" s="49"/>
    </row>
    <row r="89" spans="1:13" x14ac:dyDescent="0.3">
      <c r="A89" s="30"/>
      <c r="B89" s="31" t="s">
        <v>146</v>
      </c>
      <c r="C89" s="61"/>
      <c r="D89" s="35"/>
      <c r="E89" s="35"/>
      <c r="F89" s="35"/>
      <c r="G89" s="49"/>
      <c r="H89" s="54"/>
      <c r="I89" s="61"/>
      <c r="J89" s="35"/>
      <c r="K89" s="35"/>
      <c r="L89" s="35"/>
      <c r="M89" s="49"/>
    </row>
    <row r="90" spans="1:13" x14ac:dyDescent="0.3">
      <c r="A90" s="30"/>
      <c r="B90" s="31" t="s">
        <v>147</v>
      </c>
      <c r="C90" s="61"/>
      <c r="D90" s="35"/>
      <c r="E90" s="35"/>
      <c r="F90" s="35"/>
      <c r="G90" s="49"/>
      <c r="H90" s="54"/>
      <c r="I90" s="61"/>
      <c r="J90" s="35"/>
      <c r="K90" s="35"/>
      <c r="L90" s="35"/>
      <c r="M90" s="49"/>
    </row>
    <row r="91" spans="1:13" x14ac:dyDescent="0.3">
      <c r="A91" s="30"/>
      <c r="B91" s="31" t="s">
        <v>148</v>
      </c>
      <c r="C91" s="61"/>
      <c r="D91" s="35"/>
      <c r="E91" s="35"/>
      <c r="F91" s="35"/>
      <c r="G91" s="49"/>
      <c r="H91" s="54"/>
      <c r="I91" s="61"/>
      <c r="J91" s="35"/>
      <c r="K91" s="35"/>
      <c r="L91" s="35"/>
      <c r="M91" s="49"/>
    </row>
    <row r="92" spans="1:13" x14ac:dyDescent="0.3">
      <c r="A92" s="30"/>
      <c r="B92" s="31" t="s">
        <v>149</v>
      </c>
      <c r="C92" s="61"/>
      <c r="D92" s="35"/>
      <c r="E92" s="35"/>
      <c r="F92" s="35"/>
      <c r="G92" s="49"/>
      <c r="H92" s="54"/>
      <c r="I92" s="61"/>
      <c r="J92" s="35"/>
      <c r="K92" s="35"/>
      <c r="L92" s="35"/>
      <c r="M92" s="49"/>
    </row>
    <row r="93" spans="1:13" ht="28.8" x14ac:dyDescent="0.3">
      <c r="A93" s="30" t="s">
        <v>150</v>
      </c>
      <c r="B93" s="31" t="s">
        <v>151</v>
      </c>
      <c r="C93" s="44"/>
      <c r="D93" s="35"/>
      <c r="E93" s="35"/>
      <c r="F93" s="35"/>
      <c r="G93" s="49"/>
      <c r="H93" s="54"/>
      <c r="I93" s="44"/>
      <c r="J93" s="35"/>
      <c r="K93" s="35"/>
      <c r="L93" s="35"/>
      <c r="M93" s="49"/>
    </row>
    <row r="94" spans="1:13" x14ac:dyDescent="0.3">
      <c r="A94" s="30"/>
      <c r="B94" s="31" t="s">
        <v>140</v>
      </c>
      <c r="C94" s="61"/>
      <c r="D94" s="35"/>
      <c r="E94" s="35"/>
      <c r="F94" s="35"/>
      <c r="G94" s="49"/>
      <c r="H94" s="54"/>
      <c r="I94" s="61"/>
      <c r="J94" s="35"/>
      <c r="K94" s="35"/>
      <c r="L94" s="35"/>
      <c r="M94" s="49"/>
    </row>
    <row r="95" spans="1:13" x14ac:dyDescent="0.3">
      <c r="A95" s="30"/>
      <c r="B95" s="31" t="s">
        <v>141</v>
      </c>
      <c r="C95" s="61"/>
      <c r="D95" s="77"/>
      <c r="E95" s="77"/>
      <c r="F95" s="77"/>
      <c r="G95" s="78"/>
      <c r="H95" s="79"/>
      <c r="I95" s="61"/>
      <c r="J95" s="77"/>
      <c r="K95" s="77"/>
      <c r="L95" s="77"/>
      <c r="M95" s="49"/>
    </row>
    <row r="96" spans="1:13" x14ac:dyDescent="0.3">
      <c r="A96" s="30"/>
      <c r="B96" s="31" t="s">
        <v>142</v>
      </c>
      <c r="C96" s="61"/>
      <c r="D96" s="35"/>
      <c r="E96" s="35"/>
      <c r="F96" s="35"/>
      <c r="G96" s="49"/>
      <c r="H96" s="54"/>
      <c r="I96" s="61"/>
      <c r="J96" s="35"/>
      <c r="K96" s="35"/>
      <c r="L96" s="35"/>
      <c r="M96" s="49"/>
    </row>
    <row r="97" spans="1:13" x14ac:dyDescent="0.3">
      <c r="A97" s="30"/>
      <c r="B97" s="31" t="s">
        <v>143</v>
      </c>
      <c r="C97" s="61"/>
      <c r="D97" s="35"/>
      <c r="E97" s="35"/>
      <c r="F97" s="35"/>
      <c r="G97" s="49"/>
      <c r="H97" s="54"/>
      <c r="I97" s="61"/>
      <c r="J97" s="35"/>
      <c r="K97" s="35"/>
      <c r="L97" s="35"/>
      <c r="M97" s="49"/>
    </row>
    <row r="98" spans="1:13" x14ac:dyDescent="0.3">
      <c r="A98" s="30"/>
      <c r="B98" s="31" t="s">
        <v>144</v>
      </c>
      <c r="C98" s="61"/>
      <c r="D98" s="35"/>
      <c r="E98" s="35"/>
      <c r="F98" s="35"/>
      <c r="G98" s="49"/>
      <c r="H98" s="54"/>
      <c r="I98" s="61"/>
      <c r="J98" s="35"/>
      <c r="K98" s="35"/>
      <c r="L98" s="35"/>
      <c r="M98" s="49"/>
    </row>
    <row r="99" spans="1:13" x14ac:dyDescent="0.3">
      <c r="A99" s="30"/>
      <c r="B99" s="31" t="s">
        <v>145</v>
      </c>
      <c r="C99" s="61"/>
      <c r="D99" s="35"/>
      <c r="E99" s="35"/>
      <c r="F99" s="35"/>
      <c r="G99" s="49"/>
      <c r="H99" s="54"/>
      <c r="I99" s="61"/>
      <c r="J99" s="35"/>
      <c r="K99" s="35"/>
      <c r="L99" s="35"/>
      <c r="M99" s="49"/>
    </row>
    <row r="100" spans="1:13" x14ac:dyDescent="0.3">
      <c r="A100" s="30"/>
      <c r="B100" s="31" t="s">
        <v>146</v>
      </c>
      <c r="C100" s="61"/>
      <c r="D100" s="35"/>
      <c r="E100" s="35"/>
      <c r="F100" s="35"/>
      <c r="G100" s="49"/>
      <c r="H100" s="54"/>
      <c r="I100" s="61"/>
      <c r="J100" s="35"/>
      <c r="K100" s="35"/>
      <c r="L100" s="35"/>
      <c r="M100" s="49"/>
    </row>
    <row r="101" spans="1:13" x14ac:dyDescent="0.3">
      <c r="A101" s="30"/>
      <c r="B101" s="31" t="s">
        <v>152</v>
      </c>
      <c r="C101" s="61"/>
      <c r="D101" s="35"/>
      <c r="E101" s="35"/>
      <c r="F101" s="35"/>
      <c r="G101" s="49"/>
      <c r="H101" s="54"/>
      <c r="I101" s="61"/>
      <c r="J101" s="35"/>
      <c r="K101" s="35"/>
      <c r="L101" s="35"/>
      <c r="M101" s="49"/>
    </row>
    <row r="102" spans="1:13" x14ac:dyDescent="0.3">
      <c r="A102" s="30"/>
      <c r="B102" s="31" t="s">
        <v>153</v>
      </c>
      <c r="C102" s="61"/>
      <c r="D102" s="35"/>
      <c r="E102" s="35"/>
      <c r="F102" s="35"/>
      <c r="G102" s="49"/>
      <c r="H102" s="54"/>
      <c r="I102" s="61"/>
      <c r="J102" s="35"/>
      <c r="K102" s="35"/>
      <c r="L102" s="35"/>
      <c r="M102" s="49"/>
    </row>
    <row r="103" spans="1:13" x14ac:dyDescent="0.3">
      <c r="A103" s="30"/>
      <c r="B103" s="31" t="s">
        <v>154</v>
      </c>
      <c r="C103" s="61"/>
      <c r="D103" s="35"/>
      <c r="E103" s="35"/>
      <c r="F103" s="35"/>
      <c r="G103" s="49"/>
      <c r="H103" s="54"/>
      <c r="I103" s="61"/>
      <c r="J103" s="35"/>
      <c r="K103" s="35"/>
      <c r="L103" s="35"/>
      <c r="M103" s="49"/>
    </row>
    <row r="104" spans="1:13" x14ac:dyDescent="0.3">
      <c r="A104" s="30"/>
      <c r="B104" s="31" t="s">
        <v>155</v>
      </c>
      <c r="C104" s="61"/>
      <c r="D104" s="35"/>
      <c r="E104" s="35"/>
      <c r="F104" s="35"/>
      <c r="G104" s="49"/>
      <c r="H104" s="54"/>
      <c r="I104" s="61"/>
      <c r="J104" s="35"/>
      <c r="K104" s="35"/>
      <c r="L104" s="35"/>
      <c r="M104" s="49"/>
    </row>
    <row r="105" spans="1:13" x14ac:dyDescent="0.3">
      <c r="A105" s="30"/>
      <c r="B105" s="31" t="s">
        <v>16</v>
      </c>
      <c r="C105" s="61"/>
      <c r="D105" s="80"/>
      <c r="E105" s="35"/>
      <c r="F105" s="35"/>
      <c r="G105" s="49"/>
      <c r="H105" s="54"/>
      <c r="I105" s="61"/>
      <c r="J105" s="80"/>
      <c r="K105" s="35"/>
      <c r="L105" s="35"/>
      <c r="M105" s="49"/>
    </row>
    <row r="106" spans="1:13" x14ac:dyDescent="0.3">
      <c r="A106" s="30"/>
      <c r="B106" s="31"/>
      <c r="C106" s="44"/>
      <c r="D106" s="35"/>
      <c r="E106" s="35"/>
      <c r="F106" s="35"/>
      <c r="G106" s="49"/>
      <c r="H106" s="54"/>
      <c r="I106" s="44"/>
      <c r="J106" s="35"/>
      <c r="K106" s="35"/>
      <c r="L106" s="35"/>
      <c r="M106" s="49"/>
    </row>
    <row r="107" spans="1:13" x14ac:dyDescent="0.3">
      <c r="A107" s="30">
        <v>12</v>
      </c>
      <c r="B107" s="31" t="s">
        <v>156</v>
      </c>
      <c r="C107" s="44"/>
      <c r="D107" s="35"/>
      <c r="E107" s="35"/>
      <c r="F107" s="35"/>
      <c r="G107" s="49"/>
      <c r="H107" s="54"/>
      <c r="I107" s="44"/>
      <c r="J107" s="35"/>
      <c r="K107" s="35"/>
      <c r="L107" s="35"/>
      <c r="M107" s="49"/>
    </row>
    <row r="108" spans="1:13" ht="28.8" x14ac:dyDescent="0.3">
      <c r="A108" s="30"/>
      <c r="B108" s="31" t="s">
        <v>187</v>
      </c>
      <c r="C108" s="81" t="s">
        <v>186</v>
      </c>
      <c r="D108" s="81" t="s">
        <v>188</v>
      </c>
      <c r="E108" s="81" t="s">
        <v>144</v>
      </c>
      <c r="F108" s="81" t="s">
        <v>146</v>
      </c>
      <c r="G108" s="82"/>
      <c r="H108" s="83"/>
      <c r="I108" s="81" t="s">
        <v>186</v>
      </c>
      <c r="J108" s="81" t="s">
        <v>188</v>
      </c>
      <c r="K108" s="81" t="s">
        <v>144</v>
      </c>
      <c r="L108" s="81" t="s">
        <v>146</v>
      </c>
      <c r="M108" s="49"/>
    </row>
    <row r="109" spans="1:13" x14ac:dyDescent="0.3">
      <c r="A109" s="30"/>
      <c r="B109" s="31" t="s">
        <v>157</v>
      </c>
      <c r="C109" s="84"/>
      <c r="D109" s="84"/>
      <c r="E109" s="84"/>
      <c r="F109" s="84"/>
      <c r="G109" s="82"/>
      <c r="H109" s="54"/>
      <c r="I109" s="61"/>
      <c r="J109" s="61"/>
      <c r="K109" s="61">
        <v>2</v>
      </c>
      <c r="L109" s="61"/>
      <c r="M109" s="49"/>
    </row>
    <row r="110" spans="1:13" x14ac:dyDescent="0.3">
      <c r="A110" s="30"/>
      <c r="B110" s="31" t="s">
        <v>158</v>
      </c>
      <c r="C110" s="61"/>
      <c r="D110" s="61"/>
      <c r="E110" s="61"/>
      <c r="F110" s="61"/>
      <c r="G110" s="82"/>
      <c r="H110" s="54"/>
      <c r="I110" s="61">
        <v>1</v>
      </c>
      <c r="J110" s="61">
        <v>1</v>
      </c>
      <c r="K110" s="61"/>
      <c r="L110" s="61"/>
      <c r="M110" s="49"/>
    </row>
    <row r="111" spans="1:13" x14ac:dyDescent="0.3">
      <c r="A111" s="30"/>
      <c r="B111" s="31" t="s">
        <v>159</v>
      </c>
      <c r="C111" s="61"/>
      <c r="D111" s="61"/>
      <c r="E111" s="61"/>
      <c r="F111" s="61"/>
      <c r="G111" s="82"/>
      <c r="H111" s="54"/>
      <c r="I111" s="61"/>
      <c r="J111" s="61">
        <v>2</v>
      </c>
      <c r="K111" s="61"/>
      <c r="L111" s="61"/>
      <c r="M111" s="49"/>
    </row>
    <row r="112" spans="1:13" x14ac:dyDescent="0.3">
      <c r="A112" s="30"/>
      <c r="B112" s="31" t="s">
        <v>160</v>
      </c>
      <c r="C112" s="61"/>
      <c r="D112" s="61"/>
      <c r="E112" s="61"/>
      <c r="F112" s="61"/>
      <c r="G112" s="82"/>
      <c r="H112" s="54"/>
      <c r="I112" s="61">
        <v>2</v>
      </c>
      <c r="J112" s="61"/>
      <c r="K112" s="61"/>
      <c r="L112" s="61"/>
      <c r="M112" s="49"/>
    </row>
    <row r="113" spans="1:13" x14ac:dyDescent="0.3">
      <c r="A113" s="30"/>
      <c r="B113" s="31" t="s">
        <v>161</v>
      </c>
      <c r="C113" s="61"/>
      <c r="D113" s="61"/>
      <c r="E113" s="61"/>
      <c r="F113" s="61"/>
      <c r="G113" s="82"/>
      <c r="H113" s="54"/>
      <c r="I113" s="61"/>
      <c r="J113" s="61">
        <v>1</v>
      </c>
      <c r="K113" s="61">
        <v>1</v>
      </c>
      <c r="L113" s="61"/>
      <c r="M113" s="49"/>
    </row>
    <row r="114" spans="1:13" x14ac:dyDescent="0.3">
      <c r="A114" s="30"/>
      <c r="B114" s="31" t="s">
        <v>162</v>
      </c>
      <c r="C114" s="61"/>
      <c r="D114" s="61"/>
      <c r="E114" s="61"/>
      <c r="F114" s="61"/>
      <c r="G114" s="82"/>
      <c r="H114" s="54"/>
      <c r="I114" s="61"/>
      <c r="J114" s="61"/>
      <c r="K114" s="61">
        <v>2</v>
      </c>
      <c r="L114" s="61"/>
      <c r="M114" s="49"/>
    </row>
    <row r="115" spans="1:13" x14ac:dyDescent="0.3">
      <c r="A115" s="30"/>
      <c r="B115" s="31" t="s">
        <v>163</v>
      </c>
      <c r="C115" s="61"/>
      <c r="D115" s="61"/>
      <c r="E115" s="61"/>
      <c r="F115" s="61"/>
      <c r="G115" s="82"/>
      <c r="H115" s="54"/>
      <c r="I115" s="61"/>
      <c r="J115" s="61">
        <v>2</v>
      </c>
      <c r="K115" s="61"/>
      <c r="L115" s="61"/>
      <c r="M115" s="49"/>
    </row>
    <row r="116" spans="1:13" x14ac:dyDescent="0.3">
      <c r="A116" s="30"/>
      <c r="B116" s="31" t="s">
        <v>164</v>
      </c>
      <c r="C116" s="61"/>
      <c r="D116" s="61"/>
      <c r="E116" s="61"/>
      <c r="F116" s="61"/>
      <c r="G116" s="82"/>
      <c r="H116" s="54"/>
      <c r="I116" s="61"/>
      <c r="J116" s="61"/>
      <c r="K116" s="61">
        <v>1</v>
      </c>
      <c r="L116" s="61">
        <v>1</v>
      </c>
      <c r="M116" s="49"/>
    </row>
    <row r="117" spans="1:13" x14ac:dyDescent="0.3">
      <c r="A117" s="30"/>
      <c r="B117" s="31" t="s">
        <v>165</v>
      </c>
      <c r="C117" s="60"/>
      <c r="D117" s="60"/>
      <c r="E117" s="60"/>
      <c r="F117" s="60"/>
      <c r="G117" s="67"/>
      <c r="H117" s="52"/>
      <c r="I117" s="60"/>
      <c r="J117" s="60"/>
      <c r="K117" s="60"/>
      <c r="L117" s="60"/>
      <c r="M117" s="60"/>
    </row>
    <row r="118" spans="1:13" x14ac:dyDescent="0.3">
      <c r="A118" s="30"/>
      <c r="B118" s="31"/>
      <c r="C118" s="44"/>
      <c r="D118" s="35"/>
      <c r="E118" s="35"/>
      <c r="F118" s="35"/>
      <c r="G118" s="49"/>
      <c r="H118" s="54"/>
      <c r="I118" s="44"/>
      <c r="J118" s="35"/>
      <c r="K118" s="35"/>
      <c r="L118" s="35"/>
      <c r="M118" s="49"/>
    </row>
    <row r="119" spans="1:13" ht="28.8" x14ac:dyDescent="0.3">
      <c r="A119" s="30">
        <v>13</v>
      </c>
      <c r="B119" s="31" t="s">
        <v>189</v>
      </c>
      <c r="C119" s="76"/>
      <c r="D119" s="61"/>
      <c r="E119" s="35"/>
      <c r="F119" s="35"/>
      <c r="G119" s="49"/>
      <c r="H119" s="54"/>
      <c r="I119" s="76"/>
      <c r="J119" s="61"/>
      <c r="K119" s="35"/>
      <c r="L119" s="35"/>
      <c r="M119" s="49"/>
    </row>
    <row r="120" spans="1:13" x14ac:dyDescent="0.3">
      <c r="A120" s="30"/>
      <c r="B120" s="31"/>
      <c r="C120" s="44"/>
      <c r="D120" s="35"/>
      <c r="E120" s="35"/>
      <c r="F120" s="35"/>
      <c r="G120" s="49"/>
      <c r="H120" s="54"/>
      <c r="I120" s="44"/>
      <c r="J120" s="35"/>
      <c r="K120" s="35"/>
      <c r="L120" s="35"/>
      <c r="M120" s="49"/>
    </row>
    <row r="121" spans="1:13" ht="28.8" x14ac:dyDescent="0.3">
      <c r="A121" s="30">
        <v>14</v>
      </c>
      <c r="B121" s="31" t="s">
        <v>190</v>
      </c>
      <c r="C121" s="44"/>
      <c r="D121" s="35"/>
      <c r="E121" s="35"/>
      <c r="F121" s="35"/>
      <c r="G121" s="49"/>
      <c r="H121" s="54"/>
      <c r="I121" s="44"/>
      <c r="J121" s="35"/>
      <c r="K121" s="35"/>
      <c r="L121" s="35"/>
      <c r="M121" s="49"/>
    </row>
    <row r="122" spans="1:13" ht="86.4" x14ac:dyDescent="0.3">
      <c r="A122" s="30"/>
      <c r="B122" s="31" t="s">
        <v>166</v>
      </c>
      <c r="C122" s="85"/>
      <c r="D122" s="80"/>
      <c r="E122" s="35"/>
      <c r="F122" s="35"/>
      <c r="G122" s="49"/>
      <c r="H122" s="54"/>
      <c r="I122" s="85">
        <v>1</v>
      </c>
      <c r="J122" s="80" t="s">
        <v>437</v>
      </c>
      <c r="K122" s="35"/>
      <c r="L122" s="35"/>
      <c r="M122" s="49"/>
    </row>
    <row r="123" spans="1:13" ht="43.2" x14ac:dyDescent="0.3">
      <c r="A123" s="30"/>
      <c r="B123" s="31" t="s">
        <v>167</v>
      </c>
      <c r="C123" s="85"/>
      <c r="D123" s="80"/>
      <c r="E123" s="86"/>
      <c r="F123" s="86"/>
      <c r="G123" s="49"/>
      <c r="H123" s="87"/>
      <c r="I123" s="85">
        <v>1</v>
      </c>
      <c r="J123" s="80" t="s">
        <v>439</v>
      </c>
      <c r="K123" s="86"/>
      <c r="L123" s="86"/>
      <c r="M123" s="49"/>
    </row>
    <row r="124" spans="1:13" x14ac:dyDescent="0.3">
      <c r="A124" s="30"/>
      <c r="B124" s="31" t="s">
        <v>16</v>
      </c>
      <c r="C124" s="76"/>
      <c r="D124" s="80"/>
      <c r="E124" s="86"/>
      <c r="F124" s="86"/>
      <c r="G124" s="49"/>
      <c r="H124" s="87"/>
      <c r="I124" s="76"/>
      <c r="J124" s="80"/>
      <c r="K124" s="86"/>
      <c r="L124" s="86"/>
      <c r="M124" s="49"/>
    </row>
    <row r="125" spans="1:13" x14ac:dyDescent="0.3">
      <c r="A125" s="30"/>
      <c r="B125" s="31"/>
      <c r="C125" s="44"/>
      <c r="D125" s="35"/>
      <c r="E125" s="35"/>
      <c r="F125" s="35"/>
      <c r="G125" s="49"/>
      <c r="H125" s="54"/>
      <c r="I125" s="44"/>
      <c r="J125" s="35"/>
      <c r="K125" s="35"/>
      <c r="L125" s="35"/>
      <c r="M125" s="49"/>
    </row>
    <row r="126" spans="1:13" x14ac:dyDescent="0.3">
      <c r="A126" s="30">
        <v>15</v>
      </c>
      <c r="B126" s="31" t="s">
        <v>168</v>
      </c>
      <c r="C126" s="44"/>
      <c r="D126" s="35"/>
      <c r="E126" s="35"/>
      <c r="F126" s="35"/>
      <c r="G126" s="49"/>
      <c r="H126" s="54"/>
      <c r="I126" s="44"/>
      <c r="J126" s="35"/>
      <c r="K126" s="35"/>
      <c r="L126" s="35"/>
      <c r="M126" s="49"/>
    </row>
    <row r="127" spans="1:13" x14ac:dyDescent="0.3">
      <c r="A127" s="30"/>
      <c r="B127" s="31" t="s">
        <v>131</v>
      </c>
      <c r="C127" s="61"/>
      <c r="D127" s="35"/>
      <c r="E127" s="35"/>
      <c r="F127" s="35"/>
      <c r="G127" s="49"/>
      <c r="H127" s="54"/>
      <c r="I127" s="61">
        <v>2</v>
      </c>
      <c r="J127" s="35"/>
      <c r="K127" s="35"/>
      <c r="L127" s="35"/>
      <c r="M127" s="49"/>
    </row>
    <row r="128" spans="1:13" x14ac:dyDescent="0.3">
      <c r="A128" s="30"/>
      <c r="B128" s="31" t="s">
        <v>132</v>
      </c>
      <c r="C128" s="61"/>
      <c r="D128" s="35"/>
      <c r="E128" s="35"/>
      <c r="F128" s="35"/>
      <c r="G128" s="49"/>
      <c r="H128" s="54"/>
      <c r="I128" s="61"/>
      <c r="J128" s="35"/>
      <c r="K128" s="35"/>
      <c r="L128" s="35"/>
      <c r="M128" s="49"/>
    </row>
    <row r="129" spans="1:13" x14ac:dyDescent="0.3">
      <c r="A129" s="30"/>
      <c r="B129" s="31"/>
      <c r="C129" s="44"/>
      <c r="D129" s="35"/>
      <c r="E129" s="35"/>
      <c r="F129" s="35"/>
      <c r="G129" s="49"/>
      <c r="H129" s="54"/>
      <c r="I129" s="44"/>
      <c r="J129" s="35"/>
      <c r="K129" s="35"/>
      <c r="L129" s="35"/>
      <c r="M129" s="49"/>
    </row>
    <row r="130" spans="1:13" x14ac:dyDescent="0.3">
      <c r="A130" s="30">
        <v>16</v>
      </c>
      <c r="B130" s="31" t="s">
        <v>169</v>
      </c>
      <c r="C130" s="44"/>
      <c r="D130" s="35"/>
      <c r="E130" s="35"/>
      <c r="F130" s="35"/>
      <c r="G130" s="49"/>
      <c r="H130" s="54"/>
      <c r="I130" s="44"/>
      <c r="J130" s="35"/>
      <c r="K130" s="35"/>
      <c r="L130" s="35"/>
      <c r="M130" s="49"/>
    </row>
    <row r="131" spans="1:13" x14ac:dyDescent="0.3">
      <c r="A131" s="30"/>
      <c r="B131" s="31" t="s">
        <v>170</v>
      </c>
      <c r="C131" s="61"/>
      <c r="D131" s="35"/>
      <c r="E131" s="35"/>
      <c r="F131" s="35"/>
      <c r="G131" s="49"/>
      <c r="H131" s="54"/>
      <c r="I131" s="61">
        <v>1</v>
      </c>
      <c r="J131" s="35"/>
      <c r="K131" s="35"/>
      <c r="L131" s="35"/>
      <c r="M131" s="49"/>
    </row>
    <row r="132" spans="1:13" x14ac:dyDescent="0.3">
      <c r="A132" s="30"/>
      <c r="B132" s="31" t="s">
        <v>171</v>
      </c>
      <c r="C132" s="61"/>
      <c r="D132" s="35"/>
      <c r="E132" s="35"/>
      <c r="F132" s="35"/>
      <c r="G132" s="49"/>
      <c r="H132" s="54"/>
      <c r="I132" s="61"/>
      <c r="J132" s="35"/>
      <c r="K132" s="35"/>
      <c r="L132" s="35"/>
      <c r="M132" s="49"/>
    </row>
    <row r="133" spans="1:13" x14ac:dyDescent="0.3">
      <c r="A133" s="30"/>
      <c r="B133" s="31" t="s">
        <v>172</v>
      </c>
      <c r="C133" s="61"/>
      <c r="D133" s="35"/>
      <c r="E133" s="35"/>
      <c r="F133" s="35"/>
      <c r="G133" s="49"/>
      <c r="H133" s="54"/>
      <c r="I133" s="61"/>
      <c r="J133" s="35"/>
      <c r="K133" s="35"/>
      <c r="L133" s="35"/>
      <c r="M133" s="49"/>
    </row>
    <row r="134" spans="1:13" x14ac:dyDescent="0.3">
      <c r="A134" s="30"/>
      <c r="B134" s="31" t="s">
        <v>173</v>
      </c>
      <c r="C134" s="61"/>
      <c r="D134" s="35"/>
      <c r="E134" s="35"/>
      <c r="F134" s="35"/>
      <c r="G134" s="49"/>
      <c r="H134" s="54"/>
      <c r="I134" s="61"/>
      <c r="J134" s="35"/>
      <c r="K134" s="35"/>
      <c r="L134" s="35"/>
      <c r="M134" s="49"/>
    </row>
    <row r="135" spans="1:13" x14ac:dyDescent="0.3">
      <c r="A135" s="30"/>
      <c r="B135" s="31" t="s">
        <v>174</v>
      </c>
      <c r="C135" s="61"/>
      <c r="D135" s="35"/>
      <c r="E135" s="35"/>
      <c r="F135" s="35"/>
      <c r="G135" s="49"/>
      <c r="H135" s="54"/>
      <c r="I135" s="61"/>
      <c r="J135" s="35"/>
      <c r="K135" s="35"/>
      <c r="L135" s="35"/>
      <c r="M135" s="49"/>
    </row>
    <row r="136" spans="1:13" ht="129.6" x14ac:dyDescent="0.3">
      <c r="A136" s="30"/>
      <c r="B136" s="31" t="s">
        <v>165</v>
      </c>
      <c r="C136" s="44"/>
      <c r="D136" s="61"/>
      <c r="E136" s="35"/>
      <c r="F136" s="35"/>
      <c r="G136" s="49"/>
      <c r="H136" s="54"/>
      <c r="I136" s="61">
        <v>2</v>
      </c>
      <c r="J136" s="61" t="s">
        <v>440</v>
      </c>
      <c r="K136" s="35"/>
      <c r="L136" s="35"/>
      <c r="M136" s="49"/>
    </row>
    <row r="137" spans="1:13" x14ac:dyDescent="0.3">
      <c r="A137" s="30"/>
      <c r="B137" s="31"/>
      <c r="C137" s="44"/>
      <c r="D137" s="35"/>
      <c r="E137" s="35"/>
      <c r="F137" s="35"/>
      <c r="G137" s="49"/>
      <c r="H137" s="54"/>
      <c r="I137" s="44"/>
      <c r="J137" s="35"/>
      <c r="K137" s="35"/>
      <c r="L137" s="35"/>
      <c r="M137" s="49"/>
    </row>
    <row r="138" spans="1:13" ht="28.8" x14ac:dyDescent="0.3">
      <c r="A138" s="30">
        <v>17</v>
      </c>
      <c r="B138" s="31" t="s">
        <v>202</v>
      </c>
      <c r="C138" s="44"/>
      <c r="D138" s="35"/>
      <c r="E138" s="35"/>
      <c r="F138" s="35"/>
      <c r="G138" s="49"/>
      <c r="H138" s="54"/>
      <c r="I138" s="44"/>
      <c r="J138" s="35"/>
      <c r="K138" s="35"/>
      <c r="L138" s="35"/>
      <c r="M138" s="49"/>
    </row>
    <row r="139" spans="1:13" x14ac:dyDescent="0.3">
      <c r="A139" s="30"/>
      <c r="B139" s="31" t="s">
        <v>176</v>
      </c>
      <c r="C139" s="61"/>
      <c r="D139" s="35"/>
      <c r="E139" s="35"/>
      <c r="F139" s="35"/>
      <c r="G139" s="49"/>
      <c r="H139" s="54"/>
      <c r="I139" s="61"/>
      <c r="J139" s="35"/>
      <c r="K139" s="35"/>
      <c r="L139" s="35"/>
      <c r="M139" s="49"/>
    </row>
    <row r="140" spans="1:13" x14ac:dyDescent="0.3">
      <c r="A140" s="30"/>
      <c r="B140" s="31" t="s">
        <v>177</v>
      </c>
      <c r="C140" s="61"/>
      <c r="D140" s="35"/>
      <c r="E140" s="35"/>
      <c r="F140" s="35"/>
      <c r="G140" s="49"/>
      <c r="H140" s="54"/>
      <c r="I140" s="61"/>
      <c r="J140" s="35"/>
      <c r="K140" s="35"/>
      <c r="L140" s="35"/>
      <c r="M140" s="49"/>
    </row>
    <row r="141" spans="1:13" x14ac:dyDescent="0.3">
      <c r="A141" s="30"/>
      <c r="B141" s="31" t="s">
        <v>178</v>
      </c>
      <c r="C141" s="61"/>
      <c r="D141" s="35"/>
      <c r="E141" s="35"/>
      <c r="F141" s="35"/>
      <c r="G141" s="49"/>
      <c r="H141" s="54"/>
      <c r="I141" s="61">
        <v>1</v>
      </c>
      <c r="J141" s="35"/>
      <c r="K141" s="35"/>
      <c r="L141" s="35"/>
      <c r="M141" s="49"/>
    </row>
    <row r="142" spans="1:13" x14ac:dyDescent="0.3">
      <c r="A142" s="30"/>
      <c r="B142" s="31" t="s">
        <v>179</v>
      </c>
      <c r="C142" s="61"/>
      <c r="D142" s="35"/>
      <c r="E142" s="35"/>
      <c r="F142" s="35"/>
      <c r="G142" s="49"/>
      <c r="H142" s="54"/>
      <c r="I142" s="61"/>
      <c r="J142" s="35"/>
      <c r="K142" s="35"/>
      <c r="L142" s="35"/>
      <c r="M142" s="49"/>
    </row>
    <row r="143" spans="1:13" x14ac:dyDescent="0.3">
      <c r="A143" s="30"/>
      <c r="B143" s="31" t="s">
        <v>180</v>
      </c>
      <c r="C143" s="61"/>
      <c r="D143" s="35"/>
      <c r="E143" s="35"/>
      <c r="F143" s="35"/>
      <c r="G143" s="49"/>
      <c r="H143" s="54"/>
      <c r="I143" s="61">
        <v>1</v>
      </c>
      <c r="J143" s="35"/>
      <c r="K143" s="35"/>
      <c r="L143" s="35"/>
      <c r="M143" s="49"/>
    </row>
    <row r="144" spans="1:13" x14ac:dyDescent="0.3">
      <c r="A144" s="30"/>
      <c r="B144" s="31"/>
      <c r="C144" s="44"/>
      <c r="D144" s="35"/>
      <c r="E144" s="35"/>
      <c r="F144" s="35"/>
      <c r="G144" s="49"/>
      <c r="H144" s="54"/>
      <c r="I144" s="44"/>
      <c r="J144" s="35"/>
      <c r="K144" s="35"/>
      <c r="L144" s="35"/>
      <c r="M144" s="49"/>
    </row>
    <row r="145" spans="1:13" ht="28.8" x14ac:dyDescent="0.3">
      <c r="A145" s="30">
        <v>18</v>
      </c>
      <c r="B145" s="31" t="s">
        <v>181</v>
      </c>
      <c r="C145" s="76"/>
      <c r="D145" s="61"/>
      <c r="E145" s="35"/>
      <c r="F145" s="35"/>
      <c r="G145" s="49"/>
      <c r="H145" s="54"/>
      <c r="I145" s="76"/>
      <c r="J145" s="61"/>
      <c r="K145" s="35"/>
      <c r="L145" s="35"/>
      <c r="M145" s="49"/>
    </row>
    <row r="146" spans="1:13" x14ac:dyDescent="0.3">
      <c r="A146" s="38"/>
      <c r="B146" s="39"/>
      <c r="C146" s="88"/>
      <c r="D146" s="89"/>
      <c r="E146" s="89"/>
      <c r="F146" s="89"/>
      <c r="G146" s="90"/>
      <c r="H146" s="91"/>
      <c r="I146" s="88"/>
      <c r="J146" s="89"/>
      <c r="K146" s="89"/>
      <c r="L146" s="89"/>
      <c r="M146" s="90"/>
    </row>
  </sheetData>
  <pageMargins left="0.70866141732283472" right="0.70866141732283472" top="0.74803149606299213" bottom="0.74803149606299213" header="0.31496062992125984" footer="0.31496062992125984"/>
  <pageSetup paperSize="9" scale="26"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2014 SURVEY</vt:lpstr>
      <vt:lpstr>BUSINESS SURVEY</vt:lpstr>
      <vt:lpstr>OBSERVATIONS FROM EMPLOYEE SRVY</vt:lpstr>
      <vt:lpstr>TOTAL EMPLOYEES SURVEY</vt:lpstr>
      <vt:lpstr>3663</vt:lpstr>
      <vt:lpstr>Airpress</vt:lpstr>
      <vt:lpstr>DHAP</vt:lpstr>
      <vt:lpstr>Doccombe</vt:lpstr>
      <vt:lpstr>Downton Brewery</vt:lpstr>
      <vt:lpstr>Downton Joinery</vt:lpstr>
      <vt:lpstr>Downton Tyre &amp; Autocare</vt:lpstr>
      <vt:lpstr>Global Marketing</vt:lpstr>
      <vt:lpstr>Help for Heroes</vt:lpstr>
      <vt:lpstr>Hopback Brewery</vt:lpstr>
      <vt:lpstr>Hydor</vt:lpstr>
      <vt:lpstr>Jacqui Elkins Bookkeeping</vt:lpstr>
      <vt:lpstr>Jetting Systems</vt:lpstr>
      <vt:lpstr>Kitigawa</vt:lpstr>
      <vt:lpstr>Priority Mailing</vt:lpstr>
      <vt:lpstr>Revive</vt:lpstr>
      <vt:lpstr>SCWSS</vt:lpstr>
      <vt:lpstr>Skinner &amp; Osment</vt:lpstr>
      <vt:lpstr>Sports Online</vt:lpstr>
      <vt:lpstr>Wilton Wholefoods</vt:lpstr>
      <vt:lpstr>'BUSINESS SURVEY'!Print_Area</vt:lpstr>
      <vt:lpstr>'OBSERVATIONS FROM EMPLOYEE SRVY'!Print_Area</vt:lpstr>
      <vt:lpstr>'TOTAL EMPLOYEES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Norman</dc:creator>
  <cp:lastModifiedBy>Jane</cp:lastModifiedBy>
  <cp:lastPrinted>2015-08-05T21:32:39Z</cp:lastPrinted>
  <dcterms:created xsi:type="dcterms:W3CDTF">2015-05-03T19:08:47Z</dcterms:created>
  <dcterms:modified xsi:type="dcterms:W3CDTF">2015-09-12T13:03:08Z</dcterms:modified>
</cp:coreProperties>
</file>